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K-HK\"/>
    </mc:Choice>
  </mc:AlternateContent>
  <xr:revisionPtr revIDLastSave="0" documentId="13_ncr:1_{0291D34A-DAC8-4BEC-85C0-EBD1CD01E895}" xr6:coauthVersionLast="47" xr6:coauthVersionMax="47" xr10:uidLastSave="{00000000-0000-0000-0000-000000000000}"/>
  <bookViews>
    <workbookView xWindow="-108" yWindow="-108" windowWidth="23256" windowHeight="12456" activeTab="1" xr2:uid="{0DFE5F5A-E1D3-4B6D-9731-FAB15B57CF51}"/>
  </bookViews>
  <sheets>
    <sheet name="2350HK-2838HK invent. (FR)" sheetId="3" r:id="rId1"/>
    <sheet name="2887HK-4085HK invent.(FR)" sheetId="2" r:id="rId2"/>
  </sheets>
  <definedNames>
    <definedName name="_xlnm._FilterDatabase" localSheetId="0" hidden="1">'2350HK-2838HK invent. (FR)'!$A$1:$W$70</definedName>
    <definedName name="_xlnm._FilterDatabase" localSheetId="1" hidden="1">'2887HK-4085HK invent.(FR)'!$A$1:$W$105</definedName>
    <definedName name="_xlnm.Print_Area" localSheetId="0">'2350HK-2838HK invent. (FR)'!$C$2:$P$71</definedName>
    <definedName name="_xlnm.Print_Area" localSheetId="1">'2887HK-4085HK invent.(FR)'!$B$2:$O$105</definedName>
    <definedName name="_xlnm.Print_Titles" localSheetId="0">'2350HK-2838HK invent. (FR)'!$4:$6</definedName>
    <definedName name="_xlnm.Print_Titles" localSheetId="1">'2887HK-4085HK invent.(FR)'!$4:$6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F16" i="3" s="1"/>
  <c r="F18" i="3" s="1"/>
  <c r="F20" i="3" s="1"/>
  <c r="F22" i="3" s="1"/>
  <c r="F24" i="3" s="1"/>
  <c r="F12" i="3"/>
  <c r="C7" i="3"/>
  <c r="B8" i="3"/>
  <c r="R8" i="3"/>
  <c r="S8" i="3"/>
  <c r="U8" i="3"/>
  <c r="V8" i="3"/>
  <c r="Q9" i="3"/>
  <c r="B11" i="3"/>
  <c r="J5" i="3" s="1"/>
  <c r="Q12" i="3"/>
  <c r="Q14" i="3"/>
  <c r="Q15" i="3"/>
  <c r="Q16" i="3"/>
  <c r="Q17" i="3"/>
  <c r="Q18" i="3"/>
  <c r="Q19" i="3"/>
  <c r="Q20" i="3"/>
  <c r="Q21" i="3"/>
  <c r="Q22" i="3"/>
  <c r="Q23" i="3"/>
  <c r="Q24" i="3"/>
  <c r="Q25" i="3"/>
  <c r="B26" i="3"/>
  <c r="S26" i="3"/>
  <c r="S11" i="3" s="1"/>
  <c r="S4" i="3" s="1"/>
  <c r="U26" i="3"/>
  <c r="U11" i="3" s="1"/>
  <c r="Q27" i="3"/>
  <c r="Q29" i="3"/>
  <c r="B30" i="3"/>
  <c r="R30" i="3"/>
  <c r="R26" i="3" s="1"/>
  <c r="R11" i="3" s="1"/>
  <c r="R4" i="3" s="1"/>
  <c r="S30" i="3"/>
  <c r="U30" i="3"/>
  <c r="V30" i="3"/>
  <c r="V26" i="3" s="1"/>
  <c r="V11" i="3" s="1"/>
  <c r="Q31" i="3"/>
  <c r="Q33" i="3"/>
  <c r="B35" i="3"/>
  <c r="R35" i="3"/>
  <c r="S35" i="3"/>
  <c r="U35" i="3"/>
  <c r="V35" i="3"/>
  <c r="Q36" i="3"/>
  <c r="B38" i="3"/>
  <c r="R38" i="3"/>
  <c r="S38" i="3"/>
  <c r="U38" i="3"/>
  <c r="V38" i="3"/>
  <c r="Q39" i="3"/>
  <c r="B41" i="3"/>
  <c r="R41" i="3"/>
  <c r="S41" i="3"/>
  <c r="U41" i="3"/>
  <c r="V41" i="3"/>
  <c r="Q42" i="3"/>
  <c r="B44" i="3"/>
  <c r="R44" i="3"/>
  <c r="S44" i="3"/>
  <c r="U44" i="3"/>
  <c r="V44" i="3"/>
  <c r="Q45" i="3"/>
  <c r="B47" i="3"/>
  <c r="R47" i="3"/>
  <c r="S47" i="3"/>
  <c r="U47" i="3"/>
  <c r="V47" i="3"/>
  <c r="Q48" i="3"/>
  <c r="B50" i="3"/>
  <c r="R50" i="3"/>
  <c r="S50" i="3"/>
  <c r="U50" i="3"/>
  <c r="V50" i="3"/>
  <c r="Q51" i="3"/>
  <c r="B53" i="3"/>
  <c r="R53" i="3"/>
  <c r="S53" i="3"/>
  <c r="U53" i="3"/>
  <c r="V53" i="3"/>
  <c r="Q54" i="3"/>
  <c r="B56" i="3"/>
  <c r="R56" i="3"/>
  <c r="S56" i="3"/>
  <c r="U56" i="3"/>
  <c r="V56" i="3"/>
  <c r="Q57" i="3"/>
  <c r="B59" i="3"/>
  <c r="R59" i="3"/>
  <c r="S59" i="3"/>
  <c r="U59" i="3"/>
  <c r="V59" i="3"/>
  <c r="Q60" i="3"/>
  <c r="B62" i="3"/>
  <c r="R62" i="3"/>
  <c r="S62" i="3"/>
  <c r="U62" i="3"/>
  <c r="V62" i="3"/>
  <c r="Q63" i="3"/>
  <c r="R65" i="3"/>
  <c r="S65" i="3"/>
  <c r="U65" i="3"/>
  <c r="V65" i="3"/>
  <c r="Q66" i="3"/>
  <c r="B68" i="3"/>
  <c r="R68" i="3"/>
  <c r="S68" i="3"/>
  <c r="U68" i="3"/>
  <c r="V68" i="3"/>
  <c r="Q69" i="3"/>
  <c r="J5" i="2"/>
  <c r="C7" i="2"/>
  <c r="B8" i="2"/>
  <c r="R8" i="2"/>
  <c r="S8" i="2"/>
  <c r="U8" i="2"/>
  <c r="V8" i="2"/>
  <c r="E9" i="2"/>
  <c r="Q9" i="2"/>
  <c r="R11" i="2"/>
  <c r="R4" i="2" s="1"/>
  <c r="S11" i="2"/>
  <c r="S4" i="2" s="1"/>
  <c r="U11" i="2"/>
  <c r="V11" i="2"/>
  <c r="E12" i="2"/>
  <c r="Q12" i="2"/>
  <c r="E13" i="2"/>
  <c r="R14" i="2"/>
  <c r="S14" i="2"/>
  <c r="U14" i="2"/>
  <c r="V14" i="2"/>
  <c r="E15" i="2"/>
  <c r="Q15" i="2"/>
  <c r="E16" i="2"/>
  <c r="R17" i="2"/>
  <c r="S17" i="2"/>
  <c r="U17" i="2"/>
  <c r="V17" i="2"/>
  <c r="E18" i="2"/>
  <c r="Q18" i="2"/>
  <c r="E19" i="2"/>
  <c r="R20" i="2"/>
  <c r="S20" i="2"/>
  <c r="U20" i="2"/>
  <c r="V20" i="2"/>
  <c r="E21" i="2"/>
  <c r="Q21" i="2"/>
  <c r="E22" i="2"/>
  <c r="R23" i="2"/>
  <c r="S23" i="2"/>
  <c r="U23" i="2"/>
  <c r="V23" i="2"/>
  <c r="E24" i="2"/>
  <c r="G24" i="2"/>
  <c r="Q24" i="2"/>
  <c r="E25" i="2"/>
  <c r="R26" i="2"/>
  <c r="S26" i="2"/>
  <c r="U26" i="2"/>
  <c r="V26" i="2"/>
  <c r="E27" i="2"/>
  <c r="G27" i="2"/>
  <c r="Q27" i="2"/>
  <c r="E28" i="2"/>
  <c r="R29" i="2"/>
  <c r="S29" i="2"/>
  <c r="U29" i="2"/>
  <c r="V29" i="2"/>
  <c r="E30" i="2"/>
  <c r="G30" i="2"/>
  <c r="Q30" i="2"/>
  <c r="E31" i="2"/>
  <c r="R32" i="2"/>
  <c r="S32" i="2"/>
  <c r="U32" i="2"/>
  <c r="V32" i="2"/>
  <c r="E33" i="2"/>
  <c r="Q33" i="2"/>
  <c r="E34" i="2"/>
  <c r="R35" i="2"/>
  <c r="S35" i="2"/>
  <c r="U35" i="2"/>
  <c r="V35" i="2"/>
  <c r="E36" i="2"/>
  <c r="Q36" i="2"/>
  <c r="E37" i="2"/>
  <c r="R38" i="2"/>
  <c r="S38" i="2"/>
  <c r="U38" i="2"/>
  <c r="V38" i="2"/>
  <c r="E39" i="2"/>
  <c r="Q39" i="2"/>
  <c r="E40" i="2"/>
  <c r="R41" i="2"/>
  <c r="S41" i="2"/>
  <c r="U41" i="2"/>
  <c r="V41" i="2"/>
  <c r="E42" i="2"/>
  <c r="F42" i="2"/>
  <c r="Q42" i="2"/>
  <c r="E43" i="2"/>
  <c r="R44" i="2"/>
  <c r="S44" i="2"/>
  <c r="U44" i="2"/>
  <c r="V44" i="2"/>
  <c r="E45" i="2"/>
  <c r="Q45" i="2"/>
  <c r="E46" i="2"/>
  <c r="R47" i="2"/>
  <c r="S47" i="2"/>
  <c r="U47" i="2"/>
  <c r="V47" i="2"/>
  <c r="E48" i="2"/>
  <c r="Q48" i="2"/>
  <c r="E49" i="2"/>
  <c r="R50" i="2"/>
  <c r="S50" i="2"/>
  <c r="U50" i="2"/>
  <c r="V50" i="2"/>
  <c r="E51" i="2"/>
  <c r="Q51" i="2"/>
  <c r="E52" i="2"/>
  <c r="R53" i="2"/>
  <c r="S53" i="2"/>
  <c r="U53" i="2"/>
  <c r="V53" i="2"/>
  <c r="E54" i="2"/>
  <c r="Q54" i="2"/>
  <c r="E55" i="2"/>
  <c r="R56" i="2"/>
  <c r="S56" i="2"/>
  <c r="U56" i="2"/>
  <c r="V56" i="2"/>
  <c r="E57" i="2"/>
  <c r="Q57" i="2"/>
  <c r="E58" i="2"/>
  <c r="R59" i="2"/>
  <c r="S59" i="2"/>
  <c r="U59" i="2"/>
  <c r="V59" i="2"/>
  <c r="E60" i="2"/>
  <c r="Q60" i="2"/>
  <c r="E61" i="2"/>
  <c r="R62" i="2"/>
  <c r="S62" i="2"/>
  <c r="U62" i="2"/>
  <c r="V62" i="2"/>
  <c r="E63" i="2"/>
  <c r="Q63" i="2"/>
  <c r="E64" i="2"/>
  <c r="R65" i="2"/>
  <c r="S65" i="2"/>
  <c r="U65" i="2"/>
  <c r="V65" i="2"/>
  <c r="E66" i="2"/>
  <c r="Q66" i="2"/>
  <c r="E67" i="2"/>
  <c r="R68" i="2"/>
  <c r="S68" i="2"/>
  <c r="U68" i="2"/>
  <c r="V68" i="2"/>
  <c r="E69" i="2"/>
  <c r="Q69" i="2"/>
  <c r="E70" i="2"/>
  <c r="R71" i="2"/>
  <c r="S71" i="2"/>
  <c r="U71" i="2"/>
  <c r="V71" i="2"/>
  <c r="E72" i="2"/>
  <c r="Q72" i="2"/>
  <c r="E73" i="2"/>
  <c r="R74" i="2"/>
  <c r="S74" i="2"/>
  <c r="U74" i="2"/>
  <c r="V74" i="2"/>
  <c r="E75" i="2"/>
  <c r="Q75" i="2"/>
  <c r="E76" i="2"/>
  <c r="R77" i="2"/>
  <c r="S77" i="2"/>
  <c r="U77" i="2"/>
  <c r="V77" i="2"/>
  <c r="E78" i="2"/>
  <c r="Q78" i="2"/>
  <c r="E79" i="2"/>
  <c r="R80" i="2"/>
  <c r="S80" i="2"/>
  <c r="U80" i="2"/>
  <c r="V80" i="2"/>
  <c r="E81" i="2"/>
  <c r="Q81" i="2"/>
  <c r="E82" i="2"/>
  <c r="R83" i="2"/>
  <c r="S83" i="2"/>
  <c r="U83" i="2"/>
  <c r="V83" i="2"/>
  <c r="E84" i="2"/>
  <c r="P84" i="2"/>
  <c r="Q84" i="2"/>
  <c r="E85" i="2"/>
  <c r="P85" i="2"/>
  <c r="P86" i="2"/>
  <c r="R86" i="2"/>
  <c r="S86" i="2"/>
  <c r="U86" i="2"/>
  <c r="V86" i="2"/>
  <c r="E87" i="2"/>
  <c r="P87" i="2"/>
  <c r="Q87" i="2"/>
  <c r="E88" i="2"/>
  <c r="P88" i="2"/>
  <c r="P89" i="2"/>
  <c r="R89" i="2"/>
  <c r="S89" i="2"/>
  <c r="U89" i="2"/>
  <c r="V89" i="2"/>
  <c r="E90" i="2"/>
  <c r="P90" i="2"/>
  <c r="Q90" i="2"/>
  <c r="E91" i="2"/>
  <c r="P91" i="2"/>
  <c r="P92" i="2"/>
  <c r="R92" i="2"/>
  <c r="S92" i="2"/>
  <c r="U92" i="2"/>
  <c r="V92" i="2"/>
  <c r="E93" i="2"/>
  <c r="P93" i="2"/>
  <c r="Q93" i="2"/>
  <c r="E94" i="2"/>
  <c r="P94" i="2"/>
  <c r="P95" i="2"/>
  <c r="R95" i="2"/>
  <c r="S95" i="2"/>
  <c r="U95" i="2"/>
  <c r="V95" i="2"/>
  <c r="E96" i="2"/>
  <c r="Q96" i="2"/>
  <c r="E97" i="2"/>
  <c r="P97" i="2"/>
  <c r="P98" i="2"/>
  <c r="R98" i="2"/>
  <c r="S98" i="2"/>
  <c r="U98" i="2"/>
  <c r="V98" i="2"/>
  <c r="E99" i="2"/>
  <c r="Q99" i="2"/>
  <c r="P99" i="2" s="1"/>
  <c r="P100" i="2"/>
  <c r="P101" i="2"/>
  <c r="P102" i="2"/>
  <c r="P103" i="2"/>
  <c r="R103" i="2"/>
  <c r="S103" i="2"/>
  <c r="U103" i="2"/>
  <c r="V103" i="2"/>
  <c r="E104" i="2"/>
  <c r="Q104" i="2"/>
  <c r="E105" i="2"/>
  <c r="P105" i="2"/>
  <c r="F15" i="3" l="1"/>
  <c r="F17" i="3" s="1"/>
  <c r="F19" i="3" s="1"/>
  <c r="F21" i="3" s="1"/>
  <c r="F23" i="3" s="1"/>
  <c r="F25" i="3" s="1"/>
</calcChain>
</file>

<file path=xl/sharedStrings.xml><?xml version="1.0" encoding="utf-8"?>
<sst xmlns="http://schemas.openxmlformats.org/spreadsheetml/2006/main" count="786" uniqueCount="239">
  <si>
    <t>►</t>
  </si>
  <si>
    <t>├</t>
  </si>
  <si>
    <t>4085HK(►2+2 ▒ 4085 &amp; 4086 + FR &amp; FR ): ◙ «Waremme &amp; Paris»</t>
  </si>
  <si>
    <t>┤</t>
  </si>
  <si>
    <t>③</t>
  </si>
  <si>
    <t>▬ Philanews N°. 2 / 2014 (pg. 12 - 13) ▬</t>
  </si>
  <si>
    <t>4423 / 4424 - L'Année internationale de la cristallographie des Nations Unies - Timbres du bloc BL216 (③WORLD: v=€3,87)</t>
  </si>
  <si>
    <t>4416HK(►5+5 ▒ 4416►4420+ 5xPT ): ◙ «"Bruxelles-Brussel" &amp; "Lisboa"»</t>
  </si>
  <si>
    <t>②</t>
  </si>
  <si>
    <t>▬ Philanews N°. 2 / 2014 (pg. 4 - 5) ▬</t>
  </si>
  <si>
    <t>4416 / 4420 - De humani corporis fabrica - Timbres du bloc BL215: (②: v=1,40 €)</t>
  </si>
  <si>
    <t>①</t>
  </si>
  <si>
    <t>▬ Philanews N°. 4 / 2013 (pg. 19) ▬</t>
  </si>
  <si>
    <t>4380 - 150e anniversaire de la Croix-Rouge - Timbre de V10-4380:  (①: v=0,67€) (commun avec l'Espagne)</t>
  </si>
  <si>
    <t>4321HK(►1+1 ▒ 4321 + AX ): ◙ «Bruxelles-Brussel &amp; Mariehamn»</t>
  </si>
  <si>
    <t>▬ Philanews N°. 2 / 2013 (pg. 18 - 19) ▬</t>
  </si>
  <si>
    <t>4321 / 4322 - Papillons - Carnets B136 &amp; B137 (commun avec Aland):  (4321: v=1,34€; 4322: v=€1,24)</t>
  </si>
  <si>
    <t>4254HK(►1+1 ▒ 4254 + MC ): ◙ «Bruxelles-Brussel &amp; Monaco»</t>
  </si>
  <si>
    <t>▬ Philanews N°. 3 / 2012 (pg.16 - 17) ▬</t>
  </si>
  <si>
    <t>4254 - Philatélie sans frontières - Timbre de V10-4254: (①: v=0,65 €)</t>
  </si>
  <si>
    <t>4228HK(►1+1 ▒ AX + 4228/29 ): ◙ «Mariehamn &amp; Hannut»</t>
  </si>
  <si>
    <t>▬ Philanews N°. 2 / 2012 (pg. 8 - 9) ▬</t>
  </si>
  <si>
    <t>4228 / 4229 - Le naufrage du Titanic - Timbres du bloc BL200 + bloc BL200:  (◙: v=3,57€)</t>
  </si>
  <si>
    <t>4194HK(►1 ▒ 4194): ◙ «Bruxelles-Brussel» "Last Day Sheet" (21.12.2012)</t>
  </si>
  <si>
    <t>▬ Philanews N°. 1 / 2012 (pg. 6 ) ▬</t>
  </si>
  <si>
    <t>4194 - Le Calendrier Maya - Timbre de V5-4194: (◙: v=1,19€)</t>
  </si>
  <si>
    <t>4190HK(►2+2 ▒ 4190 &amp; 4191 + BR &amp; BR ): ◙ «Andenne &amp; "Brasil"»</t>
  </si>
  <si>
    <t>▬ Philanews N°. 5 / 2011 (pg. 12 - 14) ▬</t>
  </si>
  <si>
    <t>4190 / 4191 - Europalia Brasil - Timbres du bloc BL196 &amp; bloc BL196: (③: v=1,83 €)</t>
  </si>
  <si>
    <t>4180HK(►2+2 ▒ 4180 &amp; 4181 + SE &amp; SE ): ◙ «Hamme &amp; Helsinki»</t>
  </si>
  <si>
    <t>▬ Philanews N°. 4 / 2011 (pg. 18 - 20) ▬</t>
  </si>
  <si>
    <t>4180 / 4181 - Semaine de la forêt - Émission commune avec la Finlande - Timbres du bloc BL194 &amp; bloc BL194: (◙: v=2,79€)</t>
  </si>
  <si>
    <t>4096HK(►1+1 ▒ 4096 + SI ): ◙ «Brussel-Bruxelles &amp; Bratislava»</t>
  </si>
  <si>
    <t>▬ Philanews N°. 1 / 2011 (pg. 12 - 13) ▬</t>
  </si>
  <si>
    <t>4096 - Chimie – notre vie, notre avenir - Timbre de V10-4096: (①: v=0,61 €)</t>
  </si>
  <si>
    <t>▬ Philanews N°. 5 / 2010 (pg. 10 - 13) ▬</t>
  </si>
  <si>
    <t>4085 / 4086 - Les Primitifs Flamands - Timbres du bloc BL185 &amp; bloc BL185 :               (◙: v=2,70€)</t>
  </si>
  <si>
    <t>3916HK(►1+1 ▒ 3916 + KZ ): ◙ «Menen &amp; Tøpetam»</t>
  </si>
  <si>
    <t>▬ Philanews N°. 3 / 2009 (pg. 3 - 4) ▬</t>
  </si>
  <si>
    <t>3916 / 3920 - De Blériot à De Winne - Timbres de F3916/20 : (①: v=0,59 €)</t>
  </si>
  <si>
    <t>3884HK(►2+1 ▒ 3844 &amp; 3845 + GL ): ◙ «Menen &amp; Tasiilaq»</t>
  </si>
  <si>
    <t>▬ Philanews N°. 1 / 2009 (pg.  7 - 8) ▬</t>
  </si>
  <si>
    <t>3884 / 3885 - Protection Pôle Nord et Sud - Timbres du bloc BL166 : (◙:  v=1,05 €) + bloc BL166</t>
  </si>
  <si>
    <t>3842HK(►3+3 ▒ 3842, 3844 &amp; 3843 + NZ, NZ, &amp; NZ ): ◙ «Izegem &amp; Wanganui»</t>
  </si>
  <si>
    <t>x</t>
  </si>
  <si>
    <t>▬ Philanews N°. 4 / 2008 (pg. 6 - 7) ▬</t>
  </si>
  <si>
    <t>3842 / 3844 - Émission commune avec la Nouvelle-Zélande - Première Guerre mondiale - Timbres bloc BL162 &amp; bloc BL162: (valeurs en €)</t>
  </si>
  <si>
    <t>3676HK(►1+1 ▒ LU + 3677): ◙ «Luxembourg &amp; Arlon»</t>
  </si>
  <si>
    <t>▬ Philanews N°. 4 / 2007 (pg. 6 - 9) ▬</t>
  </si>
  <si>
    <t>3676 / 3677 - Emission conjointe avec le Luxembourg - Timbres de V10-3676 &amp; V10-3677 (valeur indiquée en €)</t>
  </si>
  <si>
    <t>3629HK(►2+2 ▒ 3629 &amp; 3630 + CZ &amp; CZ): ◙ «Bruxelles-Brussel &amp; Praha»</t>
  </si>
  <si>
    <t>▬ Philanews N°. 2 / 2007 (pg. 5 - 7) ▬</t>
  </si>
  <si>
    <t>3629 / 3630 - Emission conjointe avec la République tchèque : La maison Stoclet de Josef Hoffman - Timbres de V10-3629 &amp; V10-3630</t>
  </si>
  <si>
    <t>3563HK(►2+2 ▒ 3563 &amp; 3564 + DK &amp; DK): ◙ «Bruxelles-Brussel &amp; Københavnk»</t>
  </si>
  <si>
    <t>▬ Philanews N°. 5/2006 (pg. 9 - 10) ▬</t>
  </si>
  <si>
    <t>3563 / 3564 - Emission commune avec le Danemark - Timbres de bloc BL135 &amp; bloc BL135</t>
  </si>
  <si>
    <t>3426HK(►4+4 ▒ SG, SG, SG &amp; SG + 3426, 3427, 3428 &amp; 3429): ◙ «Singapore &amp; Tournai»</t>
  </si>
  <si>
    <t>▬ Philanews N°. 5 / 2005 (pg. 6 - 8) ▬</t>
  </si>
  <si>
    <t xml:space="preserve">3413/3414 - Émission commun avec la Turquie - Timbres de V10-3413 &amp; V10-3414
</t>
  </si>
  <si>
    <t>3413HK(►2+2 ▒ TR &amp; TR + 3413 &amp; 3414): ◙ «Ankara &amp; Boortmeerbeek»</t>
  </si>
  <si>
    <t>▬ Philanews N°. 4 / 2005 (pg. 4 - 6) ▬</t>
  </si>
  <si>
    <t>3332HK(►2+2 ▒ DE &amp; DE + 3332 &amp; 3333): ◙ «Bonn &amp; Vilvoorde»</t>
  </si>
  <si>
    <t>▬ Philanews N°. 6 / 2004 (pg. 7 - 9) ▬</t>
  </si>
  <si>
    <t>3332/3333 - Noël et Nouvel An - Timbres de V10-3332 &amp; V10-3333</t>
  </si>
  <si>
    <t>3308HK(►2+2 ▒ RO &amp; RO + 3308 &amp; 3309): ◙ «Bucarest &amp; La Louviére»</t>
  </si>
  <si>
    <t>▬ Philanews N°. 5 / 2004 (pg. 2 - 5) ▬</t>
  </si>
  <si>
    <t>3308/3309 - Emission commune avec la Roumanie - Timbres de V10-3308 &amp; V10-3309</t>
  </si>
  <si>
    <t>3283HK(►1+1 ▒ FR + 3283): ◙ «Paris &amp; Liége»</t>
  </si>
  <si>
    <t>▬ Philanews N°. 3 / 2004 (pg. 7 - 9) ▬</t>
  </si>
  <si>
    <t>15-16/05/2004</t>
  </si>
  <si>
    <t>3282/3283 - Blake &amp; Mortimer: émission commune avec la France - timbre 3282 de V10-3282 + timbre 3283 de bloc BL112</t>
  </si>
  <si>
    <t>3205HK(►2+2 ▒ IT &amp; IT + 3205 &amp; 3206): ◙ «Roma &amp; Chapelle-Lez-Herlaimont»</t>
  </si>
  <si>
    <t>▬ Philanews N°. 4 / 2003 (pg.  14 - 15) ▬</t>
  </si>
  <si>
    <t>13-14/09/2003</t>
  </si>
  <si>
    <t>3205 /3206 - Emission commune avec l'Italie - Timbres de V10-3205 &amp; V10-3206</t>
  </si>
  <si>
    <t>3170HK (► 1+1 ▒: RU - 3170: ◙ «St-Petersburg &amp; Mechelen»</t>
  </si>
  <si>
    <t>▬ Philanews N°. 3 / 2003 (pg. 4 - 7) ▬</t>
  </si>
  <si>
    <t>3170 / 3171 - Emission commun  avec la Fédération de Russie - Timbres de F3170/71</t>
  </si>
  <si>
    <t>3093HK (► 2x2 ▒: HR &amp; HR - 3093 &amp; 3094 : ◙ «Zagreb &amp; Kortrijk»</t>
  </si>
  <si>
    <t>▬ Philanews N°. 4 / 2002 (pg. 12 - 15) ▬</t>
  </si>
  <si>
    <t>3093 / 3094 - Emission commun avec la Croatie - Timbres de V10-3093 &amp; V10-3094</t>
  </si>
  <si>
    <t>3091HK (► 2x2 ▒: PT &amp; PT - 3091 &amp; 3092 : ◙ «Lisboa &amp; Kortrijk»</t>
  </si>
  <si>
    <t>▬ Philanews N°. 4 / 2002 (pg. 8 - 11) ▬</t>
  </si>
  <si>
    <t>3091 / 3092 - Emission commun avec le Portugal - Timbres de V10-3091►V10-3092</t>
  </si>
  <si>
    <t>3088HK (► ▒: 3088 &amp; 3089 : ◙ «Kortrijk»</t>
  </si>
  <si>
    <t>▬ Philanews N°. 4 / 2002 (pg. 4 - 7) ▬</t>
  </si>
  <si>
    <t>3088 / 3090 - La Bataille des Éperons d'Or - Timbres  3088 &amp; 3089 de V10-3088 &amp; V10-3089 - Timbre 3090 de bloc BL96</t>
  </si>
  <si>
    <t>3048HK (► 2x ▒: CD &amp; 3048) : ◙ «Kinshasa &amp; Mechelen»</t>
  </si>
  <si>
    <t>▬ Philanews flash N°. 5 / 2001 ▬</t>
  </si>
  <si>
    <t xml:space="preserve">3048 /3049 - Emission commune avec la République Démocratique du Congo. Timbre n° 3049 du bloc BL93 </t>
  </si>
  <si>
    <t>3008HK (► 2x2 ▒: CN - CN &amp; 3008-3009) : ◙ «Tokyo &amp; Bruxelles- Brussel»</t>
  </si>
  <si>
    <t>▬ Philanews N°. 3 /2001 (pg. 12 - 13) ▬</t>
  </si>
  <si>
    <t>12►15/06/2001</t>
  </si>
  <si>
    <t>3008 / 3009 - Edition commune avec la Chine : art chinoises.</t>
  </si>
  <si>
    <t>3002HK (► 2x2 ▒: MA - MA &amp; 3002-3003) : ◙ «Casablanca &amp; Bruxelles- Brussel»</t>
  </si>
  <si>
    <t>▬ Philanews N°. 3 / 2001 (pg. 8 - 9) ▬</t>
  </si>
  <si>
    <t>10►15/06/2001</t>
  </si>
  <si>
    <t>3002 / 3003 - Emission commune avec le Maroc : Mosquée et Basilique</t>
  </si>
  <si>
    <t>2892HK (► 2x2 ▒: NL - NL &amp; 2892-2893) : ◙ «Den Haag &amp; Brussel-Bruxelles»</t>
  </si>
  <si>
    <t>150F</t>
  </si>
  <si>
    <t>▬ Philanews N°. 2 / 2000 (pg. 2 - 4) ▬</t>
  </si>
  <si>
    <t>25-26/03/2000</t>
  </si>
  <si>
    <t>2892 / 2893 - Championnats d'Europe de Football - Timbres de F2982D (F2892/93)</t>
  </si>
  <si>
    <t>2887HK (► 2x ▒: ESP &amp; 2887) : ◙ «Madrid? &amp; Gent»</t>
  </si>
  <si>
    <t>▬ Philanews N°. 1 / 2000 (p. 8 - 11) ▬</t>
  </si>
  <si>
    <t>17/10/1849-50</t>
  </si>
  <si>
    <t>2887 /2889 - 500ème anniversaire de la naissance de Charles Quint - Timbres  + timbre n° 2889 du bloc BL85</t>
  </si>
  <si>
    <r>
      <t xml:space="preserve"> </t>
    </r>
    <r>
      <rPr>
        <b/>
        <sz val="10"/>
        <color theme="5" tint="-0.249977111117893"/>
        <rFont val="Verdana"/>
        <family val="2"/>
      </rPr>
      <t>Cartes souvenr</t>
    </r>
    <r>
      <rPr>
        <b/>
        <sz val="10"/>
        <color theme="0"/>
        <rFont val="Verdana"/>
        <family val="2"/>
      </rPr>
      <t xml:space="preserve"> </t>
    </r>
  </si>
  <si>
    <t xml:space="preserve">cellules d'information  </t>
  </si>
  <si>
    <t>1ère date de publication</t>
  </si>
  <si>
    <r>
      <rPr>
        <b/>
        <sz val="16"/>
        <color rgb="FF008000"/>
        <rFont val="Arial"/>
        <family val="2"/>
      </rPr>
      <t xml:space="preserve">◙    </t>
    </r>
    <r>
      <rPr>
        <b/>
        <sz val="8"/>
        <color rgb="FF008000"/>
        <rFont val="Arial"/>
        <family val="2"/>
      </rPr>
      <t xml:space="preserve"> </t>
    </r>
    <r>
      <rPr>
        <b/>
        <sz val="14"/>
        <color rgb="FF008000"/>
        <rFont val="Arial"/>
        <family val="2"/>
      </rPr>
      <t>2..x</t>
    </r>
  </si>
  <si>
    <t>◙</t>
  </si>
  <si>
    <t>commentaires ou dates</t>
  </si>
  <si>
    <t>symbole</t>
  </si>
  <si>
    <t>▼</t>
  </si>
  <si>
    <t xml:space="preserve"> ◄verso</t>
  </si>
  <si>
    <t xml:space="preserve"> ◄recto</t>
  </si>
  <si>
    <t>édition spéciale et notes</t>
  </si>
  <si>
    <t>Inventaire compillé par</t>
  </si>
  <si>
    <t>extra info</t>
  </si>
  <si>
    <t>BEF &amp; €</t>
  </si>
  <si>
    <t>année</t>
  </si>
  <si>
    <t>N°</t>
  </si>
  <si>
    <t>pdf</t>
  </si>
  <si>
    <t xml:space="preserve">     HK          ▼total▼</t>
  </si>
  <si>
    <t>Commentaires</t>
  </si>
  <si>
    <t>……………………………………………………………………..</t>
  </si>
  <si>
    <t>HK</t>
  </si>
  <si>
    <t>┤=► le recto de HK                                                                            ├ ou            le verso de HK</t>
  </si>
  <si>
    <t>Carte souvenir collection:  inventaire de:</t>
  </si>
  <si>
    <t>manquant▼scans▼ dans l'album</t>
  </si>
  <si>
    <t/>
  </si>
  <si>
    <t>2838HK (► 2x2 ▒: SW &amp; SW, 2838 &amp; 2839) : ◙ «Stockholm &amp; Brussel-Bruxelles»</t>
  </si>
  <si>
    <t>2838HK</t>
  </si>
  <si>
    <t>▬ Philanews Nr. 4 / 1999 (pg. 6 - 7) ▬</t>
  </si>
  <si>
    <t>30/09 ►3/10/1999</t>
  </si>
  <si>
    <t>2838 / 2839 - Nobelprijswinnaars</t>
  </si>
  <si>
    <t>x?</t>
  </si>
  <si>
    <t>2828HK (► ▒: 2828) : ◙ «Brussel-Bruxelles»</t>
  </si>
  <si>
    <t>100F</t>
  </si>
  <si>
    <t>2828HK</t>
  </si>
  <si>
    <t>▬ Philanews Nr. 3/1999 (pg. 10 - 11) ▬</t>
  </si>
  <si>
    <t>2828 - 40 jaar koninglijk huwelijk - 2 juli 1959 (Koning Albert II en Koningin Paola)</t>
  </si>
  <si>
    <t>2822HK (►2x ▒: IL, 2822) : ◙ «Telaviv &amp; Brussel-Bruxelles»</t>
  </si>
  <si>
    <t>2822HK</t>
  </si>
  <si>
    <t>▬ Philanews Nr. 3 / 1999 (pg. 4 - 5) ▬</t>
  </si>
  <si>
    <t>2822 - James Ensor: Gemeenschappelijke uitgave met Israël - Zegels uit F2822</t>
  </si>
  <si>
    <t>2782HK (►2x ▒: PL, 2782) : ◙ «Warszawa &amp; Brussel-Bruxelles»</t>
  </si>
  <si>
    <t>2782HK</t>
  </si>
  <si>
    <t>▬ dépliant N°. 17  /  98 ▬</t>
  </si>
  <si>
    <t>26-27/09/1998</t>
  </si>
  <si>
    <t>2782 - Mniszech-paleis  (Warchau)</t>
  </si>
  <si>
    <t>2755HK (►2x ▒: FR, 2755) : ◙ «Paris &amp; Brussel-Bruxelles»</t>
  </si>
  <si>
    <t>2755HK</t>
  </si>
  <si>
    <t>▬ dépliant N°. 9  /  98 ▬</t>
  </si>
  <si>
    <t>17-18-19/04/1998</t>
  </si>
  <si>
    <t>2755 - Hommage aan Margritte 1898 - 1967</t>
  </si>
  <si>
    <t>2706HK (►2x ▒: IT, 2706) : ◙ «Roma &amp; Brussel-Bruxelles»</t>
  </si>
  <si>
    <t>2706HK</t>
  </si>
  <si>
    <t>▬ dépliant N°. 11  /  97 ▬</t>
  </si>
  <si>
    <t>23-24-25/04/1997</t>
  </si>
  <si>
    <t>2706 - Paola, Koningin der Belgen (gezamenlijke uitgifte met Italië)</t>
  </si>
  <si>
    <t>2627HK (►2x ▒: LU, 2627) : ◙ «Luxembourg &amp; Bruxelles-Brussel»</t>
  </si>
  <si>
    <t>120F</t>
  </si>
  <si>
    <t>2627HK</t>
  </si>
  <si>
    <t>▬ dépliant N°. 2  /  96 ▬</t>
  </si>
  <si>
    <t>2-3/03/1996</t>
  </si>
  <si>
    <t>2627 - Théo Van Rysselberghe (gemeenschappelijke zegel met Luxemburg)</t>
  </si>
  <si>
    <t>2600HK (►2x ▒: 2600, FR, IE): ◙ «Luimneach-Fontenoy</t>
  </si>
  <si>
    <t>2600HK</t>
  </si>
  <si>
    <t>▬ dépliant N°. 7  /  95 ▬</t>
  </si>
  <si>
    <t>13-14/05/1995</t>
  </si>
  <si>
    <t>2600 - De slag bij Fontenoy - Gemeenschappelijke uitgifte met Ierland</t>
  </si>
  <si>
    <t>2579HK (►3x ▒: 2579, FR, CH): ◙ «Liége, Paris &amp; Echandens-Denges</t>
  </si>
  <si>
    <t>130F</t>
  </si>
  <si>
    <t>2579HK</t>
  </si>
  <si>
    <t>▬ dépliant N°. 16  /  94 ▬</t>
  </si>
  <si>
    <t>15-16/10/1994</t>
  </si>
  <si>
    <t>2579 - Georges Simenon - Gemeenschappelijke uitgifte met Zwitserland en Frankrijk</t>
  </si>
  <si>
    <t>2492HK (►2x ▒ 2492): ◙ «Budapest &amp; Bruxelles-Brussel»</t>
  </si>
  <si>
    <t>2492HK</t>
  </si>
  <si>
    <t>▬ dépliant N°. 2  /  93 ▬</t>
  </si>
  <si>
    <t>13-14/03/1993</t>
  </si>
  <si>
    <t xml:space="preserve">2491 / 2493 - Geschiedenis  2492 - Geschiedenis zegels uit F2492 + 2494 - Geschiedenis -  Zegel uit blok BL68 </t>
  </si>
  <si>
    <t>2483HK-NL(►▒ 2483): ◙ «Brussel-Bruxelles»</t>
  </si>
  <si>
    <t>??</t>
  </si>
  <si>
    <t>2483HK</t>
  </si>
  <si>
    <t>▬ dépliant N°. 15  /  92 ▬</t>
  </si>
  <si>
    <t>3-4/10/1992</t>
  </si>
  <si>
    <t>2483 - Thurn en Tassis - Filatelistische tentoonstelling</t>
  </si>
  <si>
    <t>2417HK(►▒ 2417): ◙ «Hesinki &amp; Bruxelles-Brussel»</t>
  </si>
  <si>
    <t>2417HK</t>
  </si>
  <si>
    <t>▬ dépliant N°. 12  /  91 ▬</t>
  </si>
  <si>
    <t>7-8/09/1991</t>
  </si>
  <si>
    <t>2417 - Albert Wilhelm Finch &amp; Herinneringskaart 2417HK</t>
  </si>
  <si>
    <t>2404HKs2 (►▒ 2404): ◙ «Mechelen» (FR)</t>
  </si>
  <si>
    <t xml:space="preserve">2404HKs2 </t>
  </si>
  <si>
    <t>2404HKs1 (►▒ 2404): ◙ «Mechelen» (NL)</t>
  </si>
  <si>
    <t xml:space="preserve">2404HKs1 </t>
  </si>
  <si>
    <t>▬ dépliant N°. 4  /  91 ▬</t>
  </si>
  <si>
    <t>20-21/04/1991</t>
  </si>
  <si>
    <t>2404 - Dag van de Postzegel  &amp; Herinneringsbladen 2404HKs1 &amp; 2404HKs2</t>
  </si>
  <si>
    <t>2350HKs2 (►2x ▒ 2350): ◙ «Mechelen &amp; Waasrode»</t>
  </si>
  <si>
    <t xml:space="preserve">2350HKs2 </t>
  </si>
  <si>
    <t>Y a-t-il d'autres annulations ?</t>
  </si>
  <si>
    <t>2350HKs2 (►2x ▒ 2350): ◙ «Mechelen &amp; Eupen»</t>
  </si>
  <si>
    <t>▬ dépliant N°. 1  /  90 ▬</t>
  </si>
  <si>
    <t>13-14/01/1990</t>
  </si>
  <si>
    <t>2350 - 1ste Postverbinding Innbruck-Mechelen</t>
  </si>
  <si>
    <t>2350HKs1 (►▒ 2350): ◙ «...??????..»</t>
  </si>
  <si>
    <t>estampillage N° 13</t>
  </si>
  <si>
    <t>50F</t>
  </si>
  <si>
    <t xml:space="preserve">2350HKs1 </t>
  </si>
  <si>
    <t>estampillage N° 12</t>
  </si>
  <si>
    <t>estampillage N° 11</t>
  </si>
  <si>
    <t>estampillage N° 10</t>
  </si>
  <si>
    <t>estampillage N° 9</t>
  </si>
  <si>
    <t>estampillage N° 8</t>
  </si>
  <si>
    <t>estampillage N° 7</t>
  </si>
  <si>
    <t>estampillage N° 6</t>
  </si>
  <si>
    <t>estampillage N° 5</t>
  </si>
  <si>
    <t>estampillage N° 4</t>
  </si>
  <si>
    <t>2350HKs1 (►▒ 2350): ◙ «Aarschot»</t>
  </si>
  <si>
    <t>estampillage N° 3</t>
  </si>
  <si>
    <t>2350HKs1 (►▒ 2350): ◙ «Eupen»</t>
  </si>
  <si>
    <t>estampillage N° 2</t>
  </si>
  <si>
    <t>2350HKs1 (►▒ 2350): ◙ «Mechelen»</t>
  </si>
  <si>
    <t>estampillage N° 1</t>
  </si>
  <si>
    <t>2350HK (►▒ 2350): ◙ «Mechelen»</t>
  </si>
  <si>
    <t xml:space="preserve">2350HK </t>
  </si>
  <si>
    <t>Herdenkingskaarten</t>
  </si>
  <si>
    <t>▼◄</t>
  </si>
  <si>
    <t>BEF</t>
  </si>
  <si>
    <t xml:space="preserve">     HK          ▼totaal▼</t>
  </si>
  <si>
    <t>┤=► le recto de HK                                                                                             ├ ou            le verso de HK</t>
  </si>
  <si>
    <r>
      <t xml:space="preserve">  - </t>
    </r>
    <r>
      <rPr>
        <sz val="10"/>
        <color theme="5" tint="-0.249977111117893"/>
        <rFont val="Arial"/>
        <family val="2"/>
      </rPr>
      <t>Le recto ► timbres belges</t>
    </r>
    <r>
      <rPr>
        <sz val="10"/>
        <color rgb="FF7030A0"/>
        <rFont val="Arial"/>
        <family val="2"/>
      </rPr>
      <t xml:space="preserve"> </t>
    </r>
  </si>
  <si>
    <r>
      <t xml:space="preserve"> - </t>
    </r>
    <r>
      <rPr>
        <sz val="10"/>
        <color theme="5" tint="-0.249977111117893"/>
        <rFont val="Arial"/>
        <family val="2"/>
      </rPr>
      <t>Le verso ► texte neérlandais</t>
    </r>
  </si>
  <si>
    <r>
      <t xml:space="preserve">  - </t>
    </r>
    <r>
      <rPr>
        <sz val="10"/>
        <color theme="5" tint="-0.249977111117893"/>
        <rFont val="Arial"/>
        <family val="2"/>
      </rPr>
      <t>Le recto ► timbres portugais</t>
    </r>
    <r>
      <rPr>
        <sz val="10"/>
        <color rgb="FF7030A0"/>
        <rFont val="Arial"/>
        <family val="2"/>
      </rPr>
      <t xml:space="preserve"> </t>
    </r>
  </si>
  <si>
    <r>
      <t xml:space="preserve">  - </t>
    </r>
    <r>
      <rPr>
        <sz val="10"/>
        <color theme="5" tint="-0.249977111117893"/>
        <rFont val="Arial"/>
        <family val="2"/>
      </rPr>
      <t>Le verso ► texte français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</si>
</sst>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Red]&quot;?&quot;"/>
    <numFmt numFmtId="165" formatCode="&quot;€&quot;\ #,##0.00"/>
    <numFmt numFmtId="166" formatCode="d/mm/yyyy;@"/>
    <numFmt numFmtId="167" formatCode="yyyy"/>
    <numFmt numFmtId="168" formatCode="_ &quot;€&quot;\ * #,##0.00_ ;_ &quot;€&quot;\ * \-#,##0.00_ ;_ &quot;€&quot;\ * &quot;-&quot;??_ ;_ @_ "/>
    <numFmt numFmtId="169" formatCode="&quot;€&quot;\ #,##0"/>
    <numFmt numFmtId="170" formatCode="&quot;▼&quot;\ #,##0\ &quot;x scans manquants dans l'album▼&quot;"/>
    <numFmt numFmtId="171" formatCode="_-* #,##0\ [$BEF]_-;\-* #,##0\ [$BEF]_-;_-* &quot;-&quot;\ [$BEF]_-;_-@_-"/>
    <numFmt numFmtId="172" formatCode="_ * #,##0.00_ ;_ * \-#,##0.00_ ;_ * &quot;-&quot;??_ ;_ @_ "/>
    <numFmt numFmtId="173" formatCode="dd\-mm\-yy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rgb="FFFFC000"/>
      <name val="Verdana"/>
      <family val="2"/>
    </font>
    <font>
      <b/>
      <sz val="12"/>
      <color theme="0"/>
      <name val="Cambria"/>
      <family val="1"/>
    </font>
    <font>
      <b/>
      <sz val="12"/>
      <color theme="0"/>
      <name val="Calibri"/>
      <family val="2"/>
    </font>
    <font>
      <sz val="8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Calibri"/>
      <family val="2"/>
      <scheme val="minor"/>
    </font>
    <font>
      <sz val="11"/>
      <color rgb="FF7030A0"/>
      <name val="Arial"/>
      <family val="2"/>
    </font>
    <font>
      <sz val="9"/>
      <name val="Verdana"/>
      <family val="2"/>
    </font>
    <font>
      <sz val="9"/>
      <color rgb="FFFF0000"/>
      <name val="Verdana"/>
      <family val="2"/>
    </font>
    <font>
      <b/>
      <sz val="12"/>
      <color rgb="FFFF0000"/>
      <name val="Verdana"/>
      <family val="2"/>
    </font>
    <font>
      <sz val="10"/>
      <name val="Verdana"/>
      <family val="2"/>
    </font>
    <font>
      <b/>
      <sz val="12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name val="Verdana"/>
      <family val="2"/>
    </font>
    <font>
      <b/>
      <sz val="11"/>
      <color rgb="FFFF0000"/>
      <name val="Arial"/>
      <family val="2"/>
    </font>
    <font>
      <b/>
      <sz val="10"/>
      <color theme="0"/>
      <name val="Verdana"/>
      <family val="2"/>
    </font>
    <font>
      <b/>
      <sz val="12"/>
      <color rgb="FF00CC00"/>
      <name val="Arial"/>
      <family val="2"/>
    </font>
    <font>
      <sz val="10"/>
      <color rgb="FF7030A0"/>
      <name val="Arial"/>
      <family val="2"/>
    </font>
    <font>
      <sz val="10"/>
      <color theme="5" tint="-0.249977111117893"/>
      <name val="Arial"/>
      <family val="2"/>
    </font>
    <font>
      <b/>
      <sz val="12"/>
      <color rgb="FFFFC000"/>
      <name val="Cambria"/>
      <family val="1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b/>
      <sz val="10"/>
      <color rgb="FFFFFF00"/>
      <name val="Verdana"/>
      <family val="2"/>
    </font>
    <font>
      <b/>
      <sz val="10"/>
      <color theme="0"/>
      <name val="Arial"/>
      <family val="2"/>
    </font>
    <font>
      <b/>
      <sz val="10"/>
      <color rgb="FF002060"/>
      <name val="Verdana"/>
      <family val="2"/>
    </font>
    <font>
      <b/>
      <i/>
      <sz val="12"/>
      <color theme="0"/>
      <name val="Cambria"/>
      <family val="1"/>
    </font>
    <font>
      <b/>
      <sz val="9"/>
      <color rgb="FFFF0000"/>
      <name val="Verdana"/>
      <family val="2"/>
    </font>
    <font>
      <b/>
      <sz val="10"/>
      <color rgb="FF0000FF"/>
      <name val="Verdana"/>
      <family val="2"/>
    </font>
    <font>
      <sz val="8"/>
      <color rgb="FFFFC000"/>
      <name val="Verdana"/>
      <family val="2"/>
    </font>
    <font>
      <sz val="8"/>
      <color rgb="FFFFFF00"/>
      <name val="Verdana"/>
      <family val="2"/>
    </font>
    <font>
      <sz val="10"/>
      <color rgb="FFFF0000"/>
      <name val="Arial"/>
      <family val="2"/>
    </font>
    <font>
      <b/>
      <sz val="10"/>
      <color theme="5" tint="-0.249977111117893"/>
      <name val="Verdana"/>
      <family val="2"/>
    </font>
    <font>
      <b/>
      <sz val="14"/>
      <name val="Arial"/>
      <family val="2"/>
    </font>
    <font>
      <b/>
      <sz val="10"/>
      <color theme="0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8"/>
      <color rgb="FF008000"/>
      <name val="Arial"/>
      <family val="2"/>
    </font>
    <font>
      <b/>
      <sz val="16"/>
      <color rgb="FF008000"/>
      <name val="Arial"/>
      <family val="2"/>
    </font>
    <font>
      <b/>
      <sz val="14"/>
      <color rgb="FF008000"/>
      <name val="Arial"/>
      <family val="2"/>
    </font>
    <font>
      <sz val="18"/>
      <color rgb="FFFF0000"/>
      <name val="Arial"/>
      <family val="2"/>
    </font>
    <font>
      <sz val="12"/>
      <name val="Arial"/>
      <family val="2"/>
    </font>
    <font>
      <sz val="12"/>
      <color rgb="FF7030A0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sz val="10"/>
      <color rgb="FFFFFF00"/>
      <name val="Arial"/>
      <family val="2"/>
    </font>
    <font>
      <sz val="11"/>
      <color rgb="FFC00000"/>
      <name val="Calibri"/>
      <family val="2"/>
      <scheme val="minor"/>
    </font>
    <font>
      <b/>
      <i/>
      <sz val="11"/>
      <color rgb="FF00B050"/>
      <name val="Arial"/>
      <family val="2"/>
    </font>
    <font>
      <b/>
      <i/>
      <sz val="11"/>
      <color rgb="FFFF0000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8"/>
      <color theme="0"/>
      <name val="Arial"/>
      <family val="2"/>
    </font>
    <font>
      <b/>
      <sz val="22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u/>
      <sz val="10"/>
      <color indexed="12"/>
      <name val="Arial"/>
      <family val="2"/>
    </font>
    <font>
      <b/>
      <u/>
      <sz val="18"/>
      <color indexed="1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rgb="FFFFC000"/>
      <name val="Tahoma"/>
      <family val="2"/>
    </font>
    <font>
      <b/>
      <sz val="10"/>
      <color rgb="FFFFC000"/>
      <name val="Verdana"/>
      <family val="2"/>
    </font>
    <font>
      <sz val="9"/>
      <color rgb="FF7030A0"/>
      <name val="Verdana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E47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rgb="FFFFC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n">
        <color indexed="56"/>
      </left>
      <right style="thick">
        <color indexed="64"/>
      </right>
      <top/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/>
      <right style="thin">
        <color indexed="64"/>
      </right>
      <top style="medium">
        <color rgb="FFFFC000"/>
      </top>
      <bottom/>
      <diagonal/>
    </border>
    <border>
      <left style="thin">
        <color indexed="56"/>
      </left>
      <right style="thick">
        <color indexed="64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/>
      <right style="thin">
        <color indexed="64"/>
      </right>
      <top/>
      <bottom/>
      <diagonal/>
    </border>
    <border>
      <left style="thin">
        <color indexed="56"/>
      </left>
      <right style="thick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medium">
        <color rgb="FF00CC00"/>
      </bottom>
      <diagonal/>
    </border>
    <border>
      <left/>
      <right/>
      <top/>
      <bottom style="medium">
        <color rgb="FFFFC000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rgb="FF00CC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/>
      <diagonal/>
    </border>
    <border>
      <left style="thin">
        <color indexed="64"/>
      </left>
      <right style="thin">
        <color indexed="64"/>
      </right>
      <top style="medium">
        <color rgb="FF00CC00"/>
      </top>
      <bottom/>
      <diagonal/>
    </border>
    <border>
      <left/>
      <right/>
      <top/>
      <bottom style="hair">
        <color auto="1"/>
      </bottom>
      <diagonal/>
    </border>
  </borders>
  <cellStyleXfs count="12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2">
    <xf numFmtId="0" fontId="0" fillId="0" borderId="0" xfId="0"/>
    <xf numFmtId="0" fontId="4" fillId="0" borderId="0" xfId="1"/>
    <xf numFmtId="0" fontId="5" fillId="0" borderId="0" xfId="1" applyFont="1" applyAlignment="1">
      <alignment horizontal="right"/>
    </xf>
    <xf numFmtId="0" fontId="2" fillId="0" borderId="0" xfId="2" applyFont="1" applyAlignment="1">
      <alignment vertical="center"/>
    </xf>
    <xf numFmtId="0" fontId="6" fillId="0" borderId="0" xfId="1" applyFont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5" fontId="8" fillId="3" borderId="0" xfId="3" applyNumberFormat="1" applyFont="1" applyFill="1" applyAlignment="1">
      <alignment vertical="center"/>
    </xf>
    <xf numFmtId="166" fontId="9" fillId="3" borderId="0" xfId="3" applyNumberFormat="1" applyFont="1" applyFill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left"/>
    </xf>
    <xf numFmtId="0" fontId="12" fillId="3" borderId="2" xfId="4" applyFont="1" applyFill="1" applyBorder="1" applyAlignment="1">
      <alignment horizontal="center" vertical="center"/>
    </xf>
    <xf numFmtId="0" fontId="13" fillId="3" borderId="0" xfId="5" applyFont="1" applyFill="1" applyAlignment="1" applyProtection="1">
      <alignment vertical="center"/>
      <protection locked="0"/>
    </xf>
    <xf numFmtId="164" fontId="14" fillId="4" borderId="0" xfId="1" applyNumberFormat="1" applyFont="1" applyFill="1" applyAlignment="1">
      <alignment horizontal="center"/>
    </xf>
    <xf numFmtId="0" fontId="15" fillId="5" borderId="3" xfId="1" applyFont="1" applyFill="1" applyBorder="1" applyAlignment="1" applyProtection="1">
      <alignment horizontal="center" vertical="center"/>
      <protection locked="0"/>
    </xf>
    <xf numFmtId="0" fontId="15" fillId="6" borderId="3" xfId="1" applyFont="1" applyFill="1" applyBorder="1" applyAlignment="1" applyProtection="1">
      <alignment horizontal="center" vertical="center"/>
      <protection locked="0"/>
    </xf>
    <xf numFmtId="0" fontId="16" fillId="3" borderId="0" xfId="1" applyFont="1" applyFill="1" applyAlignment="1">
      <alignment horizontal="center"/>
    </xf>
    <xf numFmtId="0" fontId="4" fillId="5" borderId="5" xfId="1" applyFill="1" applyBorder="1" applyAlignment="1" applyProtection="1">
      <alignment horizontal="left" wrapText="1"/>
      <protection locked="0"/>
    </xf>
    <xf numFmtId="0" fontId="17" fillId="5" borderId="6" xfId="1" applyFont="1" applyFill="1" applyBorder="1" applyAlignment="1" applyProtection="1">
      <alignment horizontal="left"/>
      <protection locked="0"/>
    </xf>
    <xf numFmtId="167" fontId="18" fillId="0" borderId="8" xfId="3" applyNumberFormat="1" applyFont="1" applyBorder="1" applyAlignment="1">
      <alignment vertical="center" wrapText="1"/>
    </xf>
    <xf numFmtId="167" fontId="19" fillId="7" borderId="8" xfId="3" applyNumberFormat="1" applyFont="1" applyFill="1" applyBorder="1" applyAlignment="1">
      <alignment vertical="center" wrapText="1"/>
    </xf>
    <xf numFmtId="0" fontId="21" fillId="0" borderId="8" xfId="1" applyFont="1" applyBorder="1" applyAlignment="1">
      <alignment wrapText="1"/>
    </xf>
    <xf numFmtId="0" fontId="22" fillId="5" borderId="0" xfId="5" applyFont="1" applyFill="1" applyAlignment="1" applyProtection="1">
      <alignment horizontal="center" vertical="center"/>
      <protection locked="0"/>
    </xf>
    <xf numFmtId="0" fontId="12" fillId="0" borderId="2" xfId="4" applyFont="1" applyBorder="1" applyAlignment="1">
      <alignment horizontal="center" vertical="center"/>
    </xf>
    <xf numFmtId="0" fontId="15" fillId="5" borderId="10" xfId="1" applyFont="1" applyFill="1" applyBorder="1" applyAlignment="1" applyProtection="1">
      <alignment horizontal="center" vertical="center" wrapText="1"/>
      <protection locked="0"/>
    </xf>
    <xf numFmtId="164" fontId="7" fillId="2" borderId="0" xfId="1" applyNumberFormat="1" applyFont="1" applyFill="1" applyAlignment="1">
      <alignment horizontal="center" vertical="center" wrapText="1"/>
    </xf>
    <xf numFmtId="0" fontId="25" fillId="3" borderId="13" xfId="1" applyFont="1" applyFill="1" applyBorder="1" applyAlignment="1">
      <alignment horizontal="center" vertical="center"/>
    </xf>
    <xf numFmtId="0" fontId="26" fillId="3" borderId="0" xfId="3" applyFont="1" applyFill="1" applyAlignment="1">
      <alignment horizontal="left"/>
    </xf>
    <xf numFmtId="0" fontId="27" fillId="3" borderId="14" xfId="1" applyFont="1" applyFill="1" applyBorder="1" applyAlignment="1">
      <alignment horizontal="center" vertical="center"/>
    </xf>
    <xf numFmtId="0" fontId="3" fillId="2" borderId="0" xfId="6" applyFont="1" applyFill="1" applyAlignment="1">
      <alignment horizontal="center" vertical="center"/>
    </xf>
    <xf numFmtId="166" fontId="9" fillId="3" borderId="0" xfId="3" applyNumberFormat="1" applyFont="1" applyFill="1" applyAlignment="1">
      <alignment horizontal="left" vertical="center"/>
    </xf>
    <xf numFmtId="0" fontId="22" fillId="3" borderId="0" xfId="5" applyFont="1" applyFill="1" applyAlignment="1" applyProtection="1">
      <alignment horizontal="center" vertical="center"/>
      <protection locked="0"/>
    </xf>
    <xf numFmtId="0" fontId="28" fillId="5" borderId="6" xfId="1" applyFont="1" applyFill="1" applyBorder="1" applyAlignment="1" applyProtection="1">
      <alignment horizontal="left"/>
      <protection locked="0"/>
    </xf>
    <xf numFmtId="166" fontId="30" fillId="3" borderId="0" xfId="3" applyNumberFormat="1" applyFont="1" applyFill="1" applyAlignment="1">
      <alignment horizontal="center" vertical="center"/>
    </xf>
    <xf numFmtId="166" fontId="31" fillId="3" borderId="0" xfId="1" applyNumberFormat="1" applyFont="1" applyFill="1" applyAlignment="1">
      <alignment horizontal="left" vertical="center"/>
    </xf>
    <xf numFmtId="167" fontId="31" fillId="3" borderId="0" xfId="1" applyNumberFormat="1" applyFont="1" applyFill="1" applyAlignment="1">
      <alignment horizontal="left" vertical="center"/>
    </xf>
    <xf numFmtId="167" fontId="32" fillId="3" borderId="0" xfId="1" applyNumberFormat="1" applyFont="1" applyFill="1" applyAlignment="1">
      <alignment horizontal="left" vertical="center"/>
    </xf>
    <xf numFmtId="167" fontId="32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left" vertical="center"/>
    </xf>
    <xf numFmtId="2" fontId="19" fillId="7" borderId="8" xfId="3" applyNumberFormat="1" applyFont="1" applyFill="1" applyBorder="1" applyAlignment="1">
      <alignment horizontal="left" vertical="center" wrapText="1"/>
    </xf>
    <xf numFmtId="0" fontId="33" fillId="8" borderId="18" xfId="3" applyFont="1" applyFill="1" applyBorder="1" applyAlignment="1">
      <alignment horizontal="center" vertical="center"/>
    </xf>
    <xf numFmtId="165" fontId="8" fillId="3" borderId="19" xfId="3" applyNumberFormat="1" applyFont="1" applyFill="1" applyBorder="1" applyAlignment="1">
      <alignment vertical="center"/>
    </xf>
    <xf numFmtId="166" fontId="9" fillId="3" borderId="19" xfId="3" applyNumberFormat="1" applyFont="1" applyFill="1" applyBorder="1" applyAlignment="1">
      <alignment horizontal="left" vertical="center"/>
    </xf>
    <xf numFmtId="2" fontId="19" fillId="7" borderId="8" xfId="3" applyNumberFormat="1" applyFont="1" applyFill="1" applyBorder="1" applyAlignment="1">
      <alignment vertical="center" wrapText="1"/>
    </xf>
    <xf numFmtId="165" fontId="8" fillId="3" borderId="20" xfId="3" applyNumberFormat="1" applyFont="1" applyFill="1" applyBorder="1" applyAlignment="1">
      <alignment horizontal="left" vertical="center"/>
    </xf>
    <xf numFmtId="0" fontId="26" fillId="9" borderId="21" xfId="3" applyFont="1" applyFill="1" applyBorder="1" applyAlignment="1">
      <alignment horizontal="center" vertical="center"/>
    </xf>
    <xf numFmtId="165" fontId="8" fillId="3" borderId="0" xfId="3" applyNumberFormat="1" applyFont="1" applyFill="1" applyAlignment="1">
      <alignment vertical="top"/>
    </xf>
    <xf numFmtId="166" fontId="9" fillId="3" borderId="0" xfId="3" applyNumberFormat="1" applyFont="1" applyFill="1" applyAlignment="1">
      <alignment horizontal="left" vertical="top"/>
    </xf>
    <xf numFmtId="0" fontId="31" fillId="3" borderId="0" xfId="1" applyFont="1" applyFill="1" applyAlignment="1">
      <alignment horizontal="left" vertical="top"/>
    </xf>
    <xf numFmtId="167" fontId="31" fillId="3" borderId="0" xfId="1" applyNumberFormat="1" applyFont="1" applyFill="1" applyAlignment="1">
      <alignment horizontal="left" vertical="top"/>
    </xf>
    <xf numFmtId="166" fontId="31" fillId="3" borderId="0" xfId="1" applyNumberFormat="1" applyFont="1" applyFill="1" applyAlignment="1">
      <alignment horizontal="left" vertical="top"/>
    </xf>
    <xf numFmtId="49" fontId="31" fillId="3" borderId="0" xfId="1" applyNumberFormat="1" applyFont="1" applyFill="1" applyAlignment="1">
      <alignment horizontal="left" vertical="top"/>
    </xf>
    <xf numFmtId="168" fontId="31" fillId="3" borderId="0" xfId="1" applyNumberFormat="1" applyFont="1" applyFill="1" applyAlignment="1">
      <alignment horizontal="left" vertical="top"/>
    </xf>
    <xf numFmtId="0" fontId="34" fillId="3" borderId="0" xfId="1" applyFont="1" applyFill="1" applyAlignment="1">
      <alignment horizontal="left" vertical="center"/>
    </xf>
    <xf numFmtId="4" fontId="31" fillId="3" borderId="0" xfId="1" applyNumberFormat="1" applyFont="1" applyFill="1" applyAlignment="1">
      <alignment horizontal="left" vertical="top"/>
    </xf>
    <xf numFmtId="0" fontId="34" fillId="3" borderId="0" xfId="1" applyFont="1" applyFill="1" applyAlignment="1">
      <alignment horizontal="left" vertical="top"/>
    </xf>
    <xf numFmtId="165" fontId="31" fillId="3" borderId="0" xfId="1" applyNumberFormat="1" applyFont="1" applyFill="1" applyAlignment="1">
      <alignment horizontal="left" vertical="top"/>
    </xf>
    <xf numFmtId="165" fontId="31" fillId="3" borderId="0" xfId="1" applyNumberFormat="1" applyFont="1" applyFill="1" applyAlignment="1">
      <alignment horizontal="left" vertical="center"/>
    </xf>
    <xf numFmtId="4" fontId="31" fillId="3" borderId="0" xfId="1" applyNumberFormat="1" applyFont="1" applyFill="1" applyAlignment="1">
      <alignment horizontal="left" vertical="center"/>
    </xf>
    <xf numFmtId="0" fontId="34" fillId="3" borderId="0" xfId="1" applyFont="1" applyFill="1" applyAlignment="1">
      <alignment vertical="center"/>
    </xf>
    <xf numFmtId="4" fontId="35" fillId="3" borderId="0" xfId="1" applyNumberFormat="1" applyFont="1" applyFill="1" applyAlignment="1">
      <alignment horizontal="left" vertical="center"/>
    </xf>
    <xf numFmtId="166" fontId="36" fillId="3" borderId="0" xfId="3" applyNumberFormat="1" applyFont="1" applyFill="1" applyAlignment="1">
      <alignment horizontal="left" vertical="top"/>
    </xf>
    <xf numFmtId="0" fontId="8" fillId="3" borderId="0" xfId="3" applyFont="1" applyFill="1" applyAlignment="1">
      <alignment vertical="center"/>
    </xf>
    <xf numFmtId="0" fontId="31" fillId="3" borderId="0" xfId="1" applyFont="1" applyFill="1" applyAlignment="1">
      <alignment horizontal="right" vertical="center"/>
    </xf>
    <xf numFmtId="0" fontId="34" fillId="3" borderId="22" xfId="1" applyFont="1" applyFill="1" applyBorder="1" applyAlignment="1">
      <alignment horizontal="left" vertical="center"/>
    </xf>
    <xf numFmtId="0" fontId="37" fillId="3" borderId="0" xfId="3" applyFont="1" applyFill="1" applyAlignment="1">
      <alignment horizontal="left"/>
    </xf>
    <xf numFmtId="2" fontId="37" fillId="3" borderId="0" xfId="3" applyNumberFormat="1" applyFont="1" applyFill="1" applyAlignment="1">
      <alignment horizontal="left"/>
    </xf>
    <xf numFmtId="0" fontId="38" fillId="3" borderId="0" xfId="3" applyFont="1" applyFill="1" applyAlignment="1">
      <alignment horizontal="right"/>
    </xf>
    <xf numFmtId="0" fontId="26" fillId="3" borderId="23" xfId="3" applyFont="1" applyFill="1" applyBorder="1" applyAlignment="1">
      <alignment horizontal="left"/>
    </xf>
    <xf numFmtId="0" fontId="39" fillId="3" borderId="0" xfId="3" applyFont="1" applyFill="1" applyAlignment="1">
      <alignment horizontal="center" vertical="center"/>
    </xf>
    <xf numFmtId="0" fontId="40" fillId="3" borderId="0" xfId="3" applyFont="1" applyFill="1" applyAlignment="1">
      <alignment horizontal="center" vertical="center"/>
    </xf>
    <xf numFmtId="0" fontId="41" fillId="3" borderId="0" xfId="7" applyFont="1" applyFill="1" applyAlignment="1">
      <alignment horizontal="center"/>
    </xf>
    <xf numFmtId="0" fontId="27" fillId="3" borderId="24" xfId="1" applyFont="1" applyFill="1" applyBorder="1" applyAlignment="1">
      <alignment horizontal="center" vertical="center"/>
    </xf>
    <xf numFmtId="0" fontId="25" fillId="3" borderId="25" xfId="1" applyFont="1" applyFill="1" applyBorder="1" applyAlignment="1">
      <alignment horizontal="center" vertical="center"/>
    </xf>
    <xf numFmtId="0" fontId="26" fillId="7" borderId="0" xfId="3" applyFont="1" applyFill="1" applyAlignment="1">
      <alignment horizontal="left"/>
    </xf>
    <xf numFmtId="0" fontId="37" fillId="7" borderId="0" xfId="3" applyFont="1" applyFill="1" applyAlignment="1">
      <alignment horizontal="left"/>
    </xf>
    <xf numFmtId="0" fontId="38" fillId="7" borderId="0" xfId="3" applyFont="1" applyFill="1" applyAlignment="1">
      <alignment horizontal="right"/>
    </xf>
    <xf numFmtId="0" fontId="26" fillId="7" borderId="23" xfId="3" applyFont="1" applyFill="1" applyBorder="1" applyAlignment="1">
      <alignment horizontal="left"/>
    </xf>
    <xf numFmtId="0" fontId="43" fillId="10" borderId="0" xfId="1" applyFont="1" applyFill="1" applyAlignment="1">
      <alignment horizontal="center" vertical="center" wrapText="1"/>
    </xf>
    <xf numFmtId="0" fontId="45" fillId="5" borderId="27" xfId="1" applyFont="1" applyFill="1" applyBorder="1" applyAlignment="1" applyProtection="1">
      <alignment horizontal="center" wrapText="1"/>
      <protection locked="0"/>
    </xf>
    <xf numFmtId="166" fontId="46" fillId="3" borderId="0" xfId="1" applyNumberFormat="1" applyFont="1" applyFill="1" applyAlignment="1">
      <alignment horizontal="left" vertical="center"/>
    </xf>
    <xf numFmtId="0" fontId="33" fillId="3" borderId="0" xfId="3" applyFont="1" applyFill="1" applyAlignment="1">
      <alignment horizontal="left"/>
    </xf>
    <xf numFmtId="0" fontId="33" fillId="3" borderId="0" xfId="3" applyFont="1" applyFill="1"/>
    <xf numFmtId="165" fontId="2" fillId="4" borderId="0" xfId="1" applyNumberFormat="1" applyFont="1" applyFill="1" applyAlignment="1">
      <alignment vertical="center" wrapText="1"/>
    </xf>
    <xf numFmtId="167" fontId="1" fillId="4" borderId="0" xfId="1" applyNumberFormat="1" applyFont="1" applyFill="1" applyAlignment="1">
      <alignment vertical="center" wrapText="1"/>
    </xf>
    <xf numFmtId="0" fontId="1" fillId="4" borderId="0" xfId="1" applyFont="1" applyFill="1" applyAlignment="1">
      <alignment vertical="center" wrapText="1"/>
    </xf>
    <xf numFmtId="0" fontId="51" fillId="6" borderId="0" xfId="1" applyFont="1" applyFill="1" applyAlignment="1">
      <alignment vertical="center" wrapText="1"/>
    </xf>
    <xf numFmtId="0" fontId="57" fillId="11" borderId="36" xfId="9" applyFont="1" applyFill="1" applyBorder="1" applyAlignment="1">
      <alignment horizontal="center" vertical="center" wrapText="1"/>
    </xf>
    <xf numFmtId="0" fontId="58" fillId="11" borderId="36" xfId="9" applyFont="1" applyFill="1" applyBorder="1" applyAlignment="1">
      <alignment horizontal="center" vertical="center" wrapText="1"/>
    </xf>
    <xf numFmtId="0" fontId="60" fillId="13" borderId="39" xfId="1" applyFont="1" applyFill="1" applyBorder="1" applyAlignment="1">
      <alignment vertical="center" wrapText="1"/>
    </xf>
    <xf numFmtId="172" fontId="20" fillId="0" borderId="37" xfId="9" applyNumberFormat="1" applyFont="1" applyBorder="1" applyAlignment="1">
      <alignment horizontal="center" vertical="center" wrapText="1"/>
    </xf>
    <xf numFmtId="167" fontId="62" fillId="14" borderId="37" xfId="1" applyNumberFormat="1" applyFont="1" applyFill="1" applyBorder="1" applyAlignment="1">
      <alignment horizontal="center" vertical="center" wrapText="1"/>
    </xf>
    <xf numFmtId="0" fontId="62" fillId="14" borderId="41" xfId="1" applyFont="1" applyFill="1" applyBorder="1" applyAlignment="1">
      <alignment horizontal="center" vertical="center" wrapText="1"/>
    </xf>
    <xf numFmtId="0" fontId="56" fillId="0" borderId="0" xfId="8" applyFont="1" applyAlignment="1">
      <alignment horizontal="center" wrapText="1"/>
    </xf>
    <xf numFmtId="0" fontId="64" fillId="5" borderId="45" xfId="5" applyFont="1" applyFill="1" applyBorder="1" applyAlignment="1">
      <alignment vertical="center"/>
    </xf>
    <xf numFmtId="0" fontId="65" fillId="5" borderId="46" xfId="5" applyFont="1" applyFill="1" applyBorder="1" applyAlignment="1">
      <alignment vertical="center"/>
    </xf>
    <xf numFmtId="165" fontId="65" fillId="5" borderId="46" xfId="5" applyNumberFormat="1" applyFont="1" applyFill="1" applyBorder="1" applyAlignment="1">
      <alignment vertical="center"/>
    </xf>
    <xf numFmtId="165" fontId="66" fillId="5" borderId="46" xfId="5" applyNumberFormat="1" applyFont="1" applyFill="1" applyBorder="1" applyAlignment="1">
      <alignment vertical="center"/>
    </xf>
    <xf numFmtId="167" fontId="65" fillId="5" borderId="46" xfId="5" applyNumberFormat="1" applyFont="1" applyFill="1" applyBorder="1" applyAlignment="1">
      <alignment vertical="center"/>
    </xf>
    <xf numFmtId="0" fontId="65" fillId="5" borderId="47" xfId="5" applyFont="1" applyFill="1" applyBorder="1" applyAlignment="1">
      <alignment vertical="center"/>
    </xf>
    <xf numFmtId="0" fontId="44" fillId="3" borderId="0" xfId="1" applyFont="1" applyFill="1" applyAlignment="1">
      <alignment horizontal="left" vertical="center" wrapText="1"/>
    </xf>
    <xf numFmtId="0" fontId="2" fillId="16" borderId="0" xfId="5" applyFont="1" applyFill="1" applyAlignment="1">
      <alignment vertical="center"/>
    </xf>
    <xf numFmtId="0" fontId="71" fillId="16" borderId="0" xfId="5" applyFont="1" applyFill="1" applyAlignment="1">
      <alignment vertical="center"/>
    </xf>
    <xf numFmtId="165" fontId="71" fillId="16" borderId="0" xfId="5" applyNumberFormat="1" applyFont="1" applyFill="1" applyAlignment="1">
      <alignment vertical="center"/>
    </xf>
    <xf numFmtId="165" fontId="72" fillId="16" borderId="0" xfId="5" applyNumberFormat="1" applyFont="1" applyFill="1" applyAlignment="1">
      <alignment vertical="center"/>
    </xf>
    <xf numFmtId="167" fontId="71" fillId="16" borderId="0" xfId="5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/>
    </xf>
    <xf numFmtId="0" fontId="55" fillId="0" borderId="0" xfId="1" applyFont="1"/>
    <xf numFmtId="0" fontId="15" fillId="0" borderId="0" xfId="1" applyFont="1"/>
    <xf numFmtId="0" fontId="73" fillId="12" borderId="0" xfId="0" applyFont="1" applyFill="1"/>
    <xf numFmtId="0" fontId="12" fillId="0" borderId="49" xfId="4" applyFont="1" applyBorder="1" applyAlignment="1">
      <alignment horizontal="center" vertical="center"/>
    </xf>
    <xf numFmtId="0" fontId="22" fillId="5" borderId="50" xfId="5" applyFont="1" applyFill="1" applyBorder="1" applyAlignment="1" applyProtection="1">
      <alignment horizontal="center" vertical="center"/>
      <protection locked="0"/>
    </xf>
    <xf numFmtId="0" fontId="1" fillId="12" borderId="0" xfId="11" applyFill="1"/>
    <xf numFmtId="0" fontId="41" fillId="3" borderId="50" xfId="7" applyFont="1" applyFill="1" applyBorder="1" applyAlignment="1">
      <alignment horizontal="center"/>
    </xf>
    <xf numFmtId="0" fontId="22" fillId="3" borderId="50" xfId="5" applyFont="1" applyFill="1" applyBorder="1" applyAlignment="1" applyProtection="1">
      <alignment horizontal="center" vertical="center"/>
      <protection locked="0"/>
    </xf>
    <xf numFmtId="165" fontId="74" fillId="3" borderId="0" xfId="3" applyNumberFormat="1" applyFont="1" applyFill="1" applyAlignment="1">
      <alignment vertical="center"/>
    </xf>
    <xf numFmtId="166" fontId="26" fillId="3" borderId="0" xfId="3" applyNumberFormat="1" applyFont="1" applyFill="1" applyAlignment="1">
      <alignment horizontal="left" vertical="center"/>
    </xf>
    <xf numFmtId="166" fontId="75" fillId="3" borderId="0" xfId="3" applyNumberFormat="1" applyFont="1" applyFill="1" applyAlignment="1">
      <alignment horizontal="left" vertical="center"/>
    </xf>
    <xf numFmtId="0" fontId="15" fillId="5" borderId="53" xfId="1" applyFont="1" applyFill="1" applyBorder="1" applyAlignment="1" applyProtection="1">
      <alignment horizontal="center" vertical="center" wrapText="1"/>
      <protection locked="0"/>
    </xf>
    <xf numFmtId="0" fontId="21" fillId="0" borderId="11" xfId="1" applyFont="1" applyBorder="1" applyAlignment="1">
      <alignment horizontal="left" vertical="center"/>
    </xf>
    <xf numFmtId="167" fontId="19" fillId="7" borderId="8" xfId="3" applyNumberFormat="1" applyFont="1" applyFill="1" applyBorder="1" applyAlignment="1">
      <alignment vertical="center"/>
    </xf>
    <xf numFmtId="2" fontId="19" fillId="7" borderId="8" xfId="3" applyNumberFormat="1" applyFont="1" applyFill="1" applyBorder="1" applyAlignment="1">
      <alignment horizontal="left" vertical="center"/>
    </xf>
    <xf numFmtId="2" fontId="19" fillId="7" borderId="8" xfId="3" applyNumberFormat="1" applyFont="1" applyFill="1" applyBorder="1" applyAlignment="1">
      <alignment vertical="center"/>
    </xf>
    <xf numFmtId="14" fontId="23" fillId="0" borderId="12" xfId="3" applyNumberFormat="1" applyFont="1" applyBorder="1" applyAlignment="1">
      <alignment horizontal="center" vertical="center"/>
    </xf>
    <xf numFmtId="0" fontId="19" fillId="0" borderId="12" xfId="3" applyFont="1" applyBorder="1" applyAlignment="1">
      <alignment horizontal="right" vertical="center"/>
    </xf>
    <xf numFmtId="1" fontId="24" fillId="0" borderId="12" xfId="3" applyNumberFormat="1" applyFont="1" applyBorder="1" applyAlignment="1">
      <alignment horizontal="right" vertical="center"/>
    </xf>
    <xf numFmtId="0" fontId="21" fillId="0" borderId="8" xfId="1" applyFont="1" applyBorder="1"/>
    <xf numFmtId="2" fontId="76" fillId="7" borderId="8" xfId="3" applyNumberFormat="1" applyFont="1" applyFill="1" applyBorder="1" applyAlignment="1">
      <alignment vertical="center"/>
    </xf>
    <xf numFmtId="165" fontId="23" fillId="0" borderId="12" xfId="3" applyNumberFormat="1" applyFont="1" applyBorder="1" applyAlignment="1">
      <alignment horizontal="center" vertical="center"/>
    </xf>
    <xf numFmtId="0" fontId="77" fillId="12" borderId="0" xfId="0" applyFont="1" applyFill="1"/>
    <xf numFmtId="0" fontId="78" fillId="12" borderId="0" xfId="0" applyFont="1" applyFill="1"/>
    <xf numFmtId="0" fontId="0" fillId="12" borderId="0" xfId="0" applyFill="1"/>
    <xf numFmtId="0" fontId="22" fillId="5" borderId="54" xfId="5" applyFont="1" applyFill="1" applyBorder="1" applyAlignment="1" applyProtection="1">
      <alignment horizontal="center" vertical="center"/>
      <protection locked="0"/>
    </xf>
    <xf numFmtId="0" fontId="24" fillId="7" borderId="23" xfId="3" applyFont="1" applyFill="1" applyBorder="1" applyAlignment="1">
      <alignment horizontal="left"/>
    </xf>
    <xf numFmtId="0" fontId="56" fillId="0" borderId="0" xfId="8" applyFont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0" xfId="0" applyAlignment="1">
      <alignment wrapText="1"/>
    </xf>
    <xf numFmtId="0" fontId="55" fillId="0" borderId="0" xfId="1" applyFont="1" applyAlignment="1">
      <alignment wrapText="1"/>
    </xf>
    <xf numFmtId="0" fontId="70" fillId="6" borderId="44" xfId="1" applyFont="1" applyFill="1" applyBorder="1" applyAlignment="1">
      <alignment horizontal="center" vertical="center" wrapText="1"/>
    </xf>
    <xf numFmtId="0" fontId="69" fillId="0" borderId="48" xfId="1" applyFont="1" applyBorder="1" applyAlignment="1">
      <alignment horizontal="center" vertical="center" wrapText="1"/>
    </xf>
    <xf numFmtId="173" fontId="68" fillId="15" borderId="46" xfId="10" applyNumberFormat="1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vertical="center" wrapText="1"/>
    </xf>
    <xf numFmtId="0" fontId="50" fillId="11" borderId="30" xfId="1" applyFont="1" applyFill="1" applyBorder="1" applyAlignment="1">
      <alignment horizontal="center" vertical="center" wrapText="1"/>
    </xf>
    <xf numFmtId="0" fontId="4" fillId="0" borderId="0" xfId="1" applyAlignment="1">
      <alignment wrapText="1"/>
    </xf>
    <xf numFmtId="0" fontId="47" fillId="11" borderId="29" xfId="1" applyFont="1" applyFill="1" applyBorder="1" applyAlignment="1">
      <alignment horizontal="center" vertical="center" wrapText="1"/>
    </xf>
    <xf numFmtId="0" fontId="4" fillId="0" borderId="26" xfId="1" applyBorder="1" applyAlignment="1">
      <alignment wrapText="1"/>
    </xf>
    <xf numFmtId="0" fontId="63" fillId="6" borderId="44" xfId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4" fillId="2" borderId="0" xfId="1" applyFont="1" applyFill="1" applyAlignment="1">
      <alignment horizontal="center" vertical="center" textRotation="90" wrapText="1"/>
    </xf>
    <xf numFmtId="0" fontId="43" fillId="11" borderId="38" xfId="9" applyFont="1" applyFill="1" applyBorder="1" applyAlignment="1">
      <alignment vertical="center" wrapText="1"/>
    </xf>
    <xf numFmtId="0" fontId="43" fillId="11" borderId="39" xfId="9" applyFont="1" applyFill="1" applyBorder="1" applyAlignment="1">
      <alignment vertical="center" wrapText="1"/>
    </xf>
    <xf numFmtId="0" fontId="43" fillId="10" borderId="42" xfId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7" fontId="61" fillId="7" borderId="32" xfId="3" applyNumberFormat="1" applyFont="1" applyFill="1" applyBorder="1" applyAlignment="1">
      <alignment horizontal="center" vertical="center" wrapText="1"/>
    </xf>
    <xf numFmtId="0" fontId="4" fillId="0" borderId="40" xfId="1" applyBorder="1" applyAlignment="1">
      <alignment wrapText="1"/>
    </xf>
    <xf numFmtId="0" fontId="4" fillId="0" borderId="31" xfId="1" applyBorder="1" applyAlignment="1">
      <alignment wrapText="1"/>
    </xf>
    <xf numFmtId="166" fontId="59" fillId="6" borderId="38" xfId="1" applyNumberFormat="1" applyFont="1" applyFill="1" applyBorder="1" applyAlignment="1">
      <alignment horizontal="center" vertical="center" wrapText="1"/>
    </xf>
    <xf numFmtId="0" fontId="4" fillId="0" borderId="37" xfId="1" applyBorder="1" applyAlignment="1">
      <alignment horizontal="center" vertical="center" wrapText="1"/>
    </xf>
    <xf numFmtId="171" fontId="23" fillId="12" borderId="35" xfId="1" applyNumberFormat="1" applyFont="1" applyFill="1" applyBorder="1" applyAlignment="1">
      <alignment horizontal="center" vertical="center" wrapText="1"/>
    </xf>
    <xf numFmtId="0" fontId="4" fillId="0" borderId="34" xfId="1" applyBorder="1" applyAlignment="1">
      <alignment horizontal="center" vertical="center" wrapText="1"/>
    </xf>
    <xf numFmtId="170" fontId="54" fillId="0" borderId="33" xfId="1" applyNumberFormat="1" applyFont="1" applyBorder="1" applyAlignment="1">
      <alignment horizontal="left" wrapText="1"/>
    </xf>
    <xf numFmtId="170" fontId="53" fillId="0" borderId="30" xfId="1" applyNumberFormat="1" applyFont="1" applyBorder="1" applyAlignment="1">
      <alignment wrapText="1"/>
    </xf>
    <xf numFmtId="170" fontId="4" fillId="0" borderId="30" xfId="1" applyNumberFormat="1" applyBorder="1" applyAlignment="1">
      <alignment wrapText="1"/>
    </xf>
    <xf numFmtId="0" fontId="52" fillId="0" borderId="32" xfId="1" applyFont="1" applyBorder="1" applyAlignment="1">
      <alignment horizontal="center"/>
    </xf>
    <xf numFmtId="0" fontId="51" fillId="0" borderId="31" xfId="1" applyFont="1" applyBorder="1" applyAlignment="1">
      <alignment horizontal="center"/>
    </xf>
    <xf numFmtId="0" fontId="15" fillId="5" borderId="10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1" fontId="24" fillId="0" borderId="12" xfId="3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19" fillId="0" borderId="12" xfId="3" applyFont="1" applyBorder="1" applyAlignment="1">
      <alignment horizontal="right" vertical="center" wrapText="1"/>
    </xf>
    <xf numFmtId="169" fontId="23" fillId="0" borderId="12" xfId="3" applyNumberFormat="1" applyFont="1" applyBorder="1" applyAlignment="1">
      <alignment horizontal="center" vertical="center" wrapText="1"/>
    </xf>
    <xf numFmtId="169" fontId="23" fillId="0" borderId="9" xfId="3" applyNumberFormat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6" fillId="0" borderId="28" xfId="8" applyFont="1" applyBorder="1" applyAlignment="1">
      <alignment horizontal="center" textRotation="90" wrapText="1"/>
    </xf>
    <xf numFmtId="0" fontId="0" fillId="0" borderId="28" xfId="0" applyBorder="1" applyAlignment="1">
      <alignment horizontal="center" textRotation="90" wrapText="1"/>
    </xf>
    <xf numFmtId="0" fontId="0" fillId="0" borderId="9" xfId="0" applyBorder="1" applyAlignment="1">
      <alignment horizontal="center" vertical="center" wrapText="1"/>
    </xf>
    <xf numFmtId="165" fontId="23" fillId="0" borderId="12" xfId="3" applyNumberFormat="1" applyFon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0" fontId="15" fillId="5" borderId="4" xfId="1" applyFont="1" applyFill="1" applyBorder="1" applyAlignment="1" applyProtection="1">
      <alignment horizontal="center" vertical="center" wrapText="1"/>
      <protection locked="0"/>
    </xf>
    <xf numFmtId="0" fontId="15" fillId="5" borderId="52" xfId="1" applyFont="1" applyFill="1" applyBorder="1" applyAlignment="1" applyProtection="1">
      <alignment horizontal="center" vertical="center" wrapText="1"/>
      <protection locked="0"/>
    </xf>
    <xf numFmtId="0" fontId="15" fillId="5" borderId="51" xfId="1" applyFont="1" applyFill="1" applyBorder="1" applyAlignment="1" applyProtection="1">
      <alignment horizontal="center" vertical="center" wrapText="1"/>
      <protection locked="0"/>
    </xf>
    <xf numFmtId="1" fontId="24" fillId="0" borderId="9" xfId="3" applyNumberFormat="1" applyFont="1" applyBorder="1" applyAlignment="1">
      <alignment horizontal="right" vertical="center" wrapText="1"/>
    </xf>
    <xf numFmtId="0" fontId="55" fillId="3" borderId="0" xfId="1" applyFont="1" applyFill="1" applyAlignment="1">
      <alignment wrapText="1"/>
    </xf>
    <xf numFmtId="167" fontId="20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67" fontId="20" fillId="0" borderId="9" xfId="3" applyNumberFormat="1" applyFont="1" applyBorder="1" applyAlignment="1">
      <alignment horizontal="center" vertical="center"/>
    </xf>
    <xf numFmtId="0" fontId="0" fillId="0" borderId="17" xfId="0" applyBorder="1" applyAlignment="1">
      <alignment horizontal="right" vertical="center" wrapText="1"/>
    </xf>
    <xf numFmtId="0" fontId="0" fillId="0" borderId="1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7" xfId="0" applyBorder="1" applyAlignment="1">
      <alignment vertical="center"/>
    </xf>
    <xf numFmtId="0" fontId="21" fillId="0" borderId="11" xfId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2">
    <cellStyle name="Hyperlink 2" xfId="10" xr:uid="{33C9C25E-DAB3-4516-9510-27CCA109AC84}"/>
    <cellStyle name="Standaard" xfId="0" builtinId="0"/>
    <cellStyle name="Standaard 10 7" xfId="5" xr:uid="{1B9F4232-E058-4FB4-A840-D31178379984}"/>
    <cellStyle name="Standaard 15 3" xfId="11" xr:uid="{EDF0EC3A-87A9-406B-B8FE-172BAE1BDDC4}"/>
    <cellStyle name="Standaard 16 2" xfId="2" xr:uid="{48901827-FAA4-44E9-9254-C7267E3E710D}"/>
    <cellStyle name="Standaard 16 2 2" xfId="4" xr:uid="{D1CD18C0-221B-45D2-8EAC-2934377E8712}"/>
    <cellStyle name="Standaard 16 2 2 3" xfId="8" xr:uid="{BF6E1F99-A7BA-425F-A9BA-2881C819B6DD}"/>
    <cellStyle name="Standaard 2" xfId="1" xr:uid="{1849DA2C-48B5-49D6-BFD0-6A0C0A40050F}"/>
    <cellStyle name="Standaard 2 2" xfId="9" xr:uid="{0EEB16C5-C06F-490A-90D3-CBF6A4A0FDD1}"/>
    <cellStyle name="Standaard 2 3" xfId="6" xr:uid="{386ADA19-0B7E-45B3-8E86-260E6C456E34}"/>
    <cellStyle name="Standaard 27" xfId="7" xr:uid="{F64BCAAC-7D6E-4354-900D-6B44AA4B5A2E}"/>
    <cellStyle name="Standaard 3 2" xfId="3" xr:uid="{D3BC2F5A-E36F-4F87-80F9-A3FAAAF13755}"/>
  </cellStyles>
  <dxfs count="144"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image" Target="../media/image6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38100</xdr:colOff>
      <xdr:row>3</xdr:row>
      <xdr:rowOff>219075</xdr:rowOff>
    </xdr:from>
    <xdr:ext cx="748046" cy="764444"/>
    <xdr:pic>
      <xdr:nvPicPr>
        <xdr:cNvPr id="2" name="Afbeelding 1">
          <a:extLst>
            <a:ext uri="{FF2B5EF4-FFF2-40B4-BE49-F238E27FC236}">
              <a16:creationId xmlns:a16="http://schemas.microsoft.com/office/drawing/2014/main" id="{41EDBCC4-7C9C-4B51-9735-E628E0CD4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729615"/>
          <a:ext cx="748046" cy="764444"/>
        </a:xfrm>
        <a:prstGeom prst="rect">
          <a:avLst/>
        </a:prstGeom>
      </xdr:spPr>
    </xdr:pic>
    <xdr:clientData/>
  </xdr:oneCellAnchor>
  <xdr:twoCellAnchor>
    <xdr:from>
      <xdr:col>12</xdr:col>
      <xdr:colOff>1885950</xdr:colOff>
      <xdr:row>1</xdr:row>
      <xdr:rowOff>74384</xdr:rowOff>
    </xdr:from>
    <xdr:to>
      <xdr:col>12</xdr:col>
      <xdr:colOff>2293620</xdr:colOff>
      <xdr:row>1</xdr:row>
      <xdr:rowOff>468447</xdr:rowOff>
    </xdr:to>
    <xdr:sp macro="" textlink="">
      <xdr:nvSpPr>
        <xdr:cNvPr id="3" name="Ovaal 2" descr="M.Z.">
          <a:extLst>
            <a:ext uri="{FF2B5EF4-FFF2-40B4-BE49-F238E27FC236}">
              <a16:creationId xmlns:a16="http://schemas.microsoft.com/office/drawing/2014/main" id="{80EEBC1D-54EC-4BFC-A059-10AD17EBB9FE}"/>
            </a:ext>
          </a:extLst>
        </xdr:cNvPr>
        <xdr:cNvSpPr/>
      </xdr:nvSpPr>
      <xdr:spPr>
        <a:xfrm>
          <a:off x="7920990" y="257264"/>
          <a:ext cx="3810" cy="11212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M.Z</a:t>
          </a:r>
          <a:r>
            <a:rPr lang="nl-BE" sz="1100" b="1">
              <a:solidFill>
                <a:srgbClr val="0070C0"/>
              </a:solidFill>
            </a:rPr>
            <a:t>.</a:t>
          </a:r>
        </a:p>
      </xdr:txBody>
    </xdr:sp>
    <xdr:clientData/>
  </xdr:twoCellAnchor>
  <xdr:oneCellAnchor>
    <xdr:from>
      <xdr:col>12</xdr:col>
      <xdr:colOff>3571875</xdr:colOff>
      <xdr:row>3</xdr:row>
      <xdr:rowOff>38100</xdr:rowOff>
    </xdr:from>
    <xdr:ext cx="647427" cy="365579"/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D02F55B2-CF5E-4D57-9F85-319A818BA75A}"/>
            </a:ext>
          </a:extLst>
        </xdr:cNvPr>
        <xdr:cNvSpPr/>
      </xdr:nvSpPr>
      <xdr:spPr>
        <a:xfrm>
          <a:off x="7922895" y="586740"/>
          <a:ext cx="647427" cy="3655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nl-NL" sz="1100" b="1"/>
            <a:t>MZ</a:t>
          </a:r>
        </a:p>
      </xdr:txBody>
    </xdr:sp>
    <xdr:clientData/>
  </xdr:oneCellAnchor>
  <xdr:oneCellAnchor>
    <xdr:from>
      <xdr:col>13</xdr:col>
      <xdr:colOff>1685925</xdr:colOff>
      <xdr:row>1</xdr:row>
      <xdr:rowOff>266700</xdr:rowOff>
    </xdr:from>
    <xdr:ext cx="293915" cy="301726"/>
    <xdr:pic>
      <xdr:nvPicPr>
        <xdr:cNvPr id="5" name="Afbeelding 4">
          <a:extLst>
            <a:ext uri="{FF2B5EF4-FFF2-40B4-BE49-F238E27FC236}">
              <a16:creationId xmlns:a16="http://schemas.microsoft.com/office/drawing/2014/main" id="{FCAE5BFD-ECB7-4F51-9ED9-05DD6CBB1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6305" y="365760"/>
          <a:ext cx="293915" cy="3017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57150</xdr:colOff>
      <xdr:row>3</xdr:row>
      <xdr:rowOff>176441</xdr:rowOff>
    </xdr:from>
    <xdr:ext cx="748046" cy="764444"/>
    <xdr:pic>
      <xdr:nvPicPr>
        <xdr:cNvPr id="2" name="Afbeelding 1">
          <a:extLst>
            <a:ext uri="{FF2B5EF4-FFF2-40B4-BE49-F238E27FC236}">
              <a16:creationId xmlns:a16="http://schemas.microsoft.com/office/drawing/2014/main" id="{8FC96F7C-EB07-4344-A5F7-A85890529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9150" y="725081"/>
          <a:ext cx="748046" cy="764444"/>
        </a:xfrm>
        <a:prstGeom prst="rect">
          <a:avLst/>
        </a:prstGeom>
      </xdr:spPr>
    </xdr:pic>
    <xdr:clientData/>
  </xdr:oneCellAnchor>
  <xdr:twoCellAnchor>
    <xdr:from>
      <xdr:col>12</xdr:col>
      <xdr:colOff>2324100</xdr:colOff>
      <xdr:row>1</xdr:row>
      <xdr:rowOff>28575</xdr:rowOff>
    </xdr:from>
    <xdr:to>
      <xdr:col>12</xdr:col>
      <xdr:colOff>2731770</xdr:colOff>
      <xdr:row>1</xdr:row>
      <xdr:rowOff>422638</xdr:rowOff>
    </xdr:to>
    <xdr:sp macro="" textlink="">
      <xdr:nvSpPr>
        <xdr:cNvPr id="3" name="Ovaal 2" descr="M.Z.">
          <a:extLst>
            <a:ext uri="{FF2B5EF4-FFF2-40B4-BE49-F238E27FC236}">
              <a16:creationId xmlns:a16="http://schemas.microsoft.com/office/drawing/2014/main" id="{E88F0424-C760-416E-8937-AE02B06A2969}"/>
            </a:ext>
          </a:extLst>
        </xdr:cNvPr>
        <xdr:cNvSpPr/>
      </xdr:nvSpPr>
      <xdr:spPr>
        <a:xfrm>
          <a:off x="7924800" y="211455"/>
          <a:ext cx="0" cy="15784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M.Z</a:t>
          </a:r>
          <a:r>
            <a:rPr lang="nl-BE" sz="1100" b="1">
              <a:solidFill>
                <a:srgbClr val="0070C0"/>
              </a:solidFill>
            </a:rPr>
            <a:t>.</a:t>
          </a:r>
        </a:p>
      </xdr:txBody>
    </xdr:sp>
    <xdr:clientData/>
  </xdr:twoCellAnchor>
  <xdr:oneCellAnchor>
    <xdr:from>
      <xdr:col>12</xdr:col>
      <xdr:colOff>4105275</xdr:colOff>
      <xdr:row>3</xdr:row>
      <xdr:rowOff>4991</xdr:rowOff>
    </xdr:from>
    <xdr:ext cx="647427" cy="365579"/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04BAAC75-61F5-48F8-9E7B-8416130BCDE5}"/>
            </a:ext>
          </a:extLst>
        </xdr:cNvPr>
        <xdr:cNvSpPr/>
      </xdr:nvSpPr>
      <xdr:spPr>
        <a:xfrm>
          <a:off x="7922895" y="553631"/>
          <a:ext cx="647427" cy="3655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nl-NL" sz="1100" b="1" i="1"/>
            <a:t>MZ</a:t>
          </a:r>
        </a:p>
      </xdr:txBody>
    </xdr:sp>
    <xdr:clientData/>
  </xdr:oneCellAnchor>
  <xdr:oneCellAnchor>
    <xdr:from>
      <xdr:col>12</xdr:col>
      <xdr:colOff>4857750</xdr:colOff>
      <xdr:row>64</xdr:row>
      <xdr:rowOff>28575</xdr:rowOff>
    </xdr:from>
    <xdr:ext cx="146685" cy="146685"/>
    <xdr:pic>
      <xdr:nvPicPr>
        <xdr:cNvPr id="5" name="Picture 3" descr="http://www.belgianstamps.eu/GIFS/world%201.gif">
          <a:extLst>
            <a:ext uri="{FF2B5EF4-FFF2-40B4-BE49-F238E27FC236}">
              <a16:creationId xmlns:a16="http://schemas.microsoft.com/office/drawing/2014/main" id="{4AE4CB25-76BF-4736-95FB-8C6FD106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0990" y="11732895"/>
          <a:ext cx="146685" cy="14668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4867275</xdr:colOff>
      <xdr:row>82</xdr:row>
      <xdr:rowOff>28575</xdr:rowOff>
    </xdr:from>
    <xdr:ext cx="146685" cy="146685"/>
    <xdr:pic>
      <xdr:nvPicPr>
        <xdr:cNvPr id="6" name="Picture 3" descr="http://www.belgianstamps.eu/GIFS/world%201.gif">
          <a:extLst>
            <a:ext uri="{FF2B5EF4-FFF2-40B4-BE49-F238E27FC236}">
              <a16:creationId xmlns:a16="http://schemas.microsoft.com/office/drawing/2014/main" id="{D91406EE-742A-4699-BEEE-67FD9F295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2895" y="15024735"/>
          <a:ext cx="146685" cy="14668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4867275</xdr:colOff>
      <xdr:row>76</xdr:row>
      <xdr:rowOff>28575</xdr:rowOff>
    </xdr:from>
    <xdr:ext cx="159539" cy="158115"/>
    <xdr:pic>
      <xdr:nvPicPr>
        <xdr:cNvPr id="7" name="Picture 4" descr="http://www.belgianstamps.eu/GIFS/Europe%203.gif">
          <a:extLst>
            <a:ext uri="{FF2B5EF4-FFF2-40B4-BE49-F238E27FC236}">
              <a16:creationId xmlns:a16="http://schemas.microsoft.com/office/drawing/2014/main" id="{7E48A2F9-673D-4082-8EFC-28BECE21C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22895" y="13927455"/>
          <a:ext cx="159539" cy="15811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4829175</xdr:colOff>
      <xdr:row>70</xdr:row>
      <xdr:rowOff>0</xdr:rowOff>
    </xdr:from>
    <xdr:ext cx="190500" cy="185964"/>
    <xdr:pic>
      <xdr:nvPicPr>
        <xdr:cNvPr id="8" name="Picture 5" descr="http://www.belgianstamps.eu/GIFS/world%203.gif">
          <a:extLst>
            <a:ext uri="{FF2B5EF4-FFF2-40B4-BE49-F238E27FC236}">
              <a16:creationId xmlns:a16="http://schemas.microsoft.com/office/drawing/2014/main" id="{7AB5F9B4-A6A4-4E20-8DB7-86DEBB61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22895" y="12801600"/>
          <a:ext cx="190500" cy="185964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4838700</xdr:colOff>
      <xdr:row>85</xdr:row>
      <xdr:rowOff>38100</xdr:rowOff>
    </xdr:from>
    <xdr:ext cx="190500" cy="185964"/>
    <xdr:pic>
      <xdr:nvPicPr>
        <xdr:cNvPr id="9" name="Picture 5" descr="http://www.belgianstamps.eu/GIFS/world%203.gif">
          <a:extLst>
            <a:ext uri="{FF2B5EF4-FFF2-40B4-BE49-F238E27FC236}">
              <a16:creationId xmlns:a16="http://schemas.microsoft.com/office/drawing/2014/main" id="{636CAAE9-AB8B-4C33-BD70-9A0A8A24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24800" y="15582900"/>
          <a:ext cx="190500" cy="185964"/>
        </a:xfrm>
        <a:prstGeom prst="rect">
          <a:avLst/>
        </a:prstGeom>
        <a:noFill/>
      </xdr:spPr>
    </xdr:pic>
    <xdr:clientData/>
  </xdr:oneCellAnchor>
  <xdr:oneCellAnchor>
    <xdr:from>
      <xdr:col>14</xdr:col>
      <xdr:colOff>47625</xdr:colOff>
      <xdr:row>1</xdr:row>
      <xdr:rowOff>314325</xdr:rowOff>
    </xdr:from>
    <xdr:ext cx="287565" cy="301726"/>
    <xdr:pic>
      <xdr:nvPicPr>
        <xdr:cNvPr id="10" name="Afbeelding 9">
          <a:extLst>
            <a:ext uri="{FF2B5EF4-FFF2-40B4-BE49-F238E27FC236}">
              <a16:creationId xmlns:a16="http://schemas.microsoft.com/office/drawing/2014/main" id="{FB794809-1550-4C84-A95A-BC666F16B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82025" y="367665"/>
          <a:ext cx="287565" cy="3017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0FCC-A92C-4032-A630-14EC2C02EE7B}">
  <dimension ref="A1:Y78"/>
  <sheetViews>
    <sheetView showZeros="0" zoomScale="80" zoomScaleNormal="80" workbookViewId="0">
      <pane ySplit="7" topLeftCell="A18" activePane="bottomLeft" state="frozen"/>
      <selection pane="bottomLeft" activeCell="H31" sqref="H31"/>
    </sheetView>
  </sheetViews>
  <sheetFormatPr defaultColWidth="8.88671875" defaultRowHeight="14.4" x14ac:dyDescent="0.25"/>
  <cols>
    <col min="1" max="1" width="5.109375" style="4" customWidth="1"/>
    <col min="2" max="2" width="5.109375" style="3" customWidth="1"/>
    <col min="3" max="3" width="3.44140625" style="1" customWidth="1"/>
    <col min="4" max="4" width="3.21875" style="1" customWidth="1"/>
    <col min="5" max="5" width="11.33203125" style="2" customWidth="1"/>
    <col min="6" max="7" width="7.44140625" style="1" customWidth="1"/>
    <col min="8" max="8" width="6.33203125" style="1" customWidth="1"/>
    <col min="9" max="9" width="7.44140625" style="1" customWidth="1"/>
    <col min="10" max="12" width="4.77734375" style="1" customWidth="1"/>
    <col min="13" max="13" width="76.33203125" style="1" customWidth="1"/>
    <col min="14" max="14" width="26.44140625" style="1" customWidth="1"/>
    <col min="15" max="15" width="36.88671875" style="1" customWidth="1"/>
    <col min="16" max="16" width="0.88671875" style="1" customWidth="1"/>
    <col min="17" max="17" width="3" style="1" customWidth="1"/>
    <col min="18" max="18" width="6.44140625" style="1" customWidth="1"/>
    <col min="19" max="19" width="7.88671875" style="1" customWidth="1"/>
    <col min="20" max="20" width="3" style="1" customWidth="1"/>
    <col min="21" max="22" width="5.5546875" style="1" customWidth="1"/>
    <col min="23" max="23" width="3.44140625" style="1" customWidth="1"/>
    <col min="24" max="16384" width="8.88671875" style="1"/>
  </cols>
  <sheetData>
    <row r="1" spans="1:25" ht="14.4" customHeight="1" thickBot="1" x14ac:dyDescent="0.3">
      <c r="B1" s="110"/>
      <c r="C1" s="109"/>
      <c r="D1" s="108"/>
      <c r="E1" s="108"/>
      <c r="F1" s="108"/>
      <c r="G1" s="108"/>
      <c r="H1" s="107"/>
      <c r="I1" s="107"/>
      <c r="J1" s="106"/>
    </row>
    <row r="2" spans="1:25" ht="49.8" customHeight="1" thickTop="1" thickBot="1" x14ac:dyDescent="0.3">
      <c r="A2" s="136" t="s">
        <v>130</v>
      </c>
      <c r="B2" s="137"/>
      <c r="C2" s="139"/>
      <c r="D2" s="86" t="s">
        <v>114</v>
      </c>
      <c r="E2" s="102" t="s">
        <v>129</v>
      </c>
      <c r="F2" s="105"/>
      <c r="G2" s="104"/>
      <c r="H2" s="103"/>
      <c r="I2" s="102"/>
      <c r="J2" s="102"/>
      <c r="K2" s="102"/>
      <c r="L2" s="102"/>
      <c r="M2" s="101"/>
      <c r="N2" s="140" t="s">
        <v>234</v>
      </c>
      <c r="O2" s="141"/>
      <c r="P2" s="27"/>
      <c r="Q2" s="100"/>
      <c r="R2" s="142" t="s">
        <v>127</v>
      </c>
      <c r="S2" s="143"/>
      <c r="T2" s="27"/>
      <c r="U2" s="142" t="s">
        <v>127</v>
      </c>
      <c r="V2" s="143"/>
      <c r="W2" s="13" t="s">
        <v>0</v>
      </c>
    </row>
    <row r="3" spans="1:25" ht="55.8" customHeight="1" thickTop="1" thickBot="1" x14ac:dyDescent="0.3">
      <c r="A3" s="138"/>
      <c r="B3" s="137"/>
      <c r="C3" s="139"/>
      <c r="D3" s="86" t="s">
        <v>114</v>
      </c>
      <c r="E3" s="99" t="s">
        <v>126</v>
      </c>
      <c r="F3" s="98"/>
      <c r="G3" s="97"/>
      <c r="H3" s="96"/>
      <c r="I3" s="95"/>
      <c r="J3" s="95"/>
      <c r="K3" s="95"/>
      <c r="L3" s="95"/>
      <c r="M3" s="94"/>
      <c r="N3" s="148" t="s">
        <v>125</v>
      </c>
      <c r="O3" s="149"/>
      <c r="P3" s="27"/>
      <c r="Q3" s="150"/>
      <c r="R3" s="151" t="s">
        <v>233</v>
      </c>
      <c r="S3" s="152"/>
      <c r="T3" s="27"/>
      <c r="U3" s="153" t="s">
        <v>123</v>
      </c>
      <c r="V3" s="154"/>
      <c r="W3" s="13" t="s">
        <v>0</v>
      </c>
    </row>
    <row r="4" spans="1:25" ht="33" customHeight="1" thickTop="1" thickBot="1" x14ac:dyDescent="0.35">
      <c r="A4" s="93"/>
      <c r="B4" s="93"/>
      <c r="C4" s="139"/>
      <c r="D4" s="86" t="s">
        <v>114</v>
      </c>
      <c r="E4" s="92" t="s">
        <v>122</v>
      </c>
      <c r="F4" s="91" t="s">
        <v>121</v>
      </c>
      <c r="G4" s="90" t="s">
        <v>232</v>
      </c>
      <c r="H4" s="155" t="s">
        <v>119</v>
      </c>
      <c r="I4" s="156"/>
      <c r="J4" s="156"/>
      <c r="K4" s="156"/>
      <c r="L4" s="157"/>
      <c r="M4" s="89" t="s">
        <v>118</v>
      </c>
      <c r="N4" s="158" t="s">
        <v>117</v>
      </c>
      <c r="O4" s="159"/>
      <c r="P4" s="27"/>
      <c r="Q4" s="150"/>
      <c r="R4" s="88">
        <f>SUM(R9:R70)</f>
        <v>0</v>
      </c>
      <c r="S4" s="87">
        <f>SUM(S9:S70)</f>
        <v>0</v>
      </c>
      <c r="T4" s="27"/>
      <c r="U4" s="78"/>
      <c r="V4" s="78"/>
      <c r="W4" s="13" t="s">
        <v>0</v>
      </c>
    </row>
    <row r="5" spans="1:25" ht="33" customHeight="1" thickBot="1" x14ac:dyDescent="0.35">
      <c r="A5" s="178" t="s">
        <v>116</v>
      </c>
      <c r="B5" s="178" t="s">
        <v>115</v>
      </c>
      <c r="C5" s="139"/>
      <c r="D5" s="86" t="s">
        <v>114</v>
      </c>
      <c r="E5" s="85"/>
      <c r="F5" s="84"/>
      <c r="G5" s="83"/>
      <c r="H5" s="160" t="s">
        <v>113</v>
      </c>
      <c r="I5" s="161"/>
      <c r="J5" s="162">
        <f>COUNTIF(A9:B106,"x")</f>
        <v>16</v>
      </c>
      <c r="K5" s="163"/>
      <c r="L5" s="163"/>
      <c r="M5" s="164"/>
      <c r="N5" s="165" t="s">
        <v>112</v>
      </c>
      <c r="O5" s="166"/>
      <c r="P5" s="27"/>
      <c r="Q5" s="150"/>
      <c r="R5" s="144" t="s">
        <v>111</v>
      </c>
      <c r="S5" s="146" t="s">
        <v>110</v>
      </c>
      <c r="T5" s="27"/>
      <c r="U5" s="78"/>
      <c r="V5" s="78"/>
      <c r="W5" s="13" t="s">
        <v>0</v>
      </c>
    </row>
    <row r="6" spans="1:25" ht="19.2" customHeight="1" x14ac:dyDescent="0.25">
      <c r="A6" s="179"/>
      <c r="B6" s="179"/>
      <c r="C6" s="81" t="s">
        <v>231</v>
      </c>
      <c r="D6" s="82"/>
      <c r="E6" s="81"/>
      <c r="F6" s="81"/>
      <c r="G6" s="81"/>
      <c r="H6" s="81"/>
      <c r="I6" s="81"/>
      <c r="J6" s="81"/>
      <c r="K6" s="65"/>
      <c r="L6" s="65"/>
      <c r="M6" s="65"/>
      <c r="N6" s="80" t="s">
        <v>109</v>
      </c>
      <c r="O6" s="79" t="s">
        <v>108</v>
      </c>
      <c r="P6" s="27"/>
      <c r="Q6" s="150"/>
      <c r="R6" s="145"/>
      <c r="S6" s="147"/>
      <c r="T6" s="27"/>
      <c r="U6" s="78"/>
      <c r="V6" s="78"/>
      <c r="W6" s="13" t="s">
        <v>0</v>
      </c>
    </row>
    <row r="7" spans="1:25" ht="16.2" thickBot="1" x14ac:dyDescent="0.3">
      <c r="A7" s="71"/>
      <c r="B7" s="70"/>
      <c r="C7" s="69">
        <f>COUNTIF(C9:C71,"┤")</f>
        <v>30</v>
      </c>
      <c r="D7" s="135" t="s">
        <v>230</v>
      </c>
      <c r="E7" s="76"/>
      <c r="F7" s="75"/>
      <c r="G7" s="75"/>
      <c r="H7" s="75"/>
      <c r="I7" s="75"/>
      <c r="J7" s="75"/>
      <c r="K7" s="75"/>
      <c r="L7" s="75"/>
      <c r="M7" s="74"/>
      <c r="N7" s="27"/>
      <c r="O7" s="27"/>
      <c r="P7" s="27"/>
      <c r="Q7" s="29"/>
      <c r="R7" s="73"/>
      <c r="S7" s="72"/>
      <c r="T7" s="27"/>
      <c r="U7" s="73"/>
      <c r="V7" s="72"/>
      <c r="W7" s="13" t="s">
        <v>0</v>
      </c>
    </row>
    <row r="8" spans="1:25" ht="16.2" thickBot="1" x14ac:dyDescent="0.35">
      <c r="A8" s="71"/>
      <c r="B8" s="70" t="str">
        <f>IF(COUNTIF(C9:C14,"x")&gt;0,"x","")</f>
        <v/>
      </c>
      <c r="C8" s="69"/>
      <c r="D8" s="64" t="s">
        <v>208</v>
      </c>
      <c r="E8" s="67"/>
      <c r="F8" s="65"/>
      <c r="G8" s="66"/>
      <c r="H8" s="65"/>
      <c r="I8" s="65"/>
      <c r="J8" s="65"/>
      <c r="K8" s="65"/>
      <c r="L8" s="65"/>
      <c r="M8" s="27"/>
      <c r="N8" s="118" t="s">
        <v>207</v>
      </c>
      <c r="O8" s="119" t="s">
        <v>206</v>
      </c>
      <c r="P8" s="27"/>
      <c r="Q8" s="29"/>
      <c r="R8" s="26" t="str">
        <f>IF(R9&gt;0,"","◄")</f>
        <v>◄</v>
      </c>
      <c r="S8" s="28" t="str">
        <f>IF(S9&gt;0,"►","")</f>
        <v/>
      </c>
      <c r="T8" s="27"/>
      <c r="U8" s="26" t="str">
        <f>IF(U9&gt;0,"","◄")</f>
        <v>◄</v>
      </c>
      <c r="V8" s="26" t="str">
        <f>IF(V10&gt;0,"","◄")</f>
        <v>◄</v>
      </c>
      <c r="W8" s="13" t="s">
        <v>0</v>
      </c>
      <c r="Y8" s="114"/>
    </row>
    <row r="9" spans="1:25" ht="14.4" customHeight="1" x14ac:dyDescent="0.3">
      <c r="A9" s="134"/>
      <c r="B9" s="23"/>
      <c r="C9" s="16" t="s">
        <v>3</v>
      </c>
      <c r="D9" s="21"/>
      <c r="E9" s="169" t="s">
        <v>229</v>
      </c>
      <c r="F9" s="171">
        <v>1990</v>
      </c>
      <c r="G9" s="172" t="s">
        <v>211</v>
      </c>
      <c r="H9" s="43"/>
      <c r="I9" s="39"/>
      <c r="J9" s="20"/>
      <c r="K9" s="20"/>
      <c r="L9" s="20"/>
      <c r="M9" s="174" t="s">
        <v>228</v>
      </c>
      <c r="N9" s="18"/>
      <c r="O9" s="17"/>
      <c r="P9" s="16"/>
      <c r="Q9" s="176" t="str">
        <f>IF(AND(R9="",S9&gt;0),"?",IF(R9="","◄",IF(S9&gt;=1,"►","")))</f>
        <v>◄</v>
      </c>
      <c r="R9" s="167"/>
      <c r="S9" s="167"/>
      <c r="T9" s="16" t="s">
        <v>3</v>
      </c>
      <c r="U9" s="14"/>
      <c r="V9" s="15"/>
      <c r="W9" s="13" t="s">
        <v>0</v>
      </c>
      <c r="Y9" s="133"/>
    </row>
    <row r="10" spans="1:25" ht="14.4" customHeight="1" thickBot="1" x14ac:dyDescent="0.45">
      <c r="A10" s="112"/>
      <c r="B10" s="22"/>
      <c r="C10" s="16" t="s">
        <v>1</v>
      </c>
      <c r="D10" s="21"/>
      <c r="E10" s="170"/>
      <c r="F10" s="170"/>
      <c r="G10" s="180">
        <v>150</v>
      </c>
      <c r="H10" s="43"/>
      <c r="I10" s="39"/>
      <c r="J10" s="20"/>
      <c r="K10" s="20"/>
      <c r="L10" s="20"/>
      <c r="M10" s="175"/>
      <c r="N10" s="18"/>
      <c r="O10" s="17"/>
      <c r="P10" s="16"/>
      <c r="Q10" s="177"/>
      <c r="R10" s="168"/>
      <c r="S10" s="168"/>
      <c r="T10" s="16" t="s">
        <v>1</v>
      </c>
      <c r="U10" s="15"/>
      <c r="V10" s="14"/>
      <c r="W10" s="13" t="s">
        <v>0</v>
      </c>
      <c r="Y10" s="132"/>
    </row>
    <row r="11" spans="1:25" ht="16.2" thickBot="1" x14ac:dyDescent="0.35">
      <c r="A11" s="115"/>
      <c r="B11" s="70" t="str">
        <f>IF(COUNTIF(C12:C15,"x")&gt;0,"x","")</f>
        <v/>
      </c>
      <c r="C11" s="69"/>
      <c r="D11" s="64" t="s">
        <v>208</v>
      </c>
      <c r="E11" s="67"/>
      <c r="F11" s="65"/>
      <c r="G11" s="66"/>
      <c r="H11" s="65"/>
      <c r="I11" s="65"/>
      <c r="J11" s="65"/>
      <c r="K11" s="65"/>
      <c r="L11" s="65"/>
      <c r="M11" s="27"/>
      <c r="N11" s="118" t="s">
        <v>207</v>
      </c>
      <c r="O11" s="119" t="s">
        <v>206</v>
      </c>
      <c r="P11" s="27"/>
      <c r="Q11" s="29"/>
      <c r="R11" s="26" t="str">
        <f>IF(SUM(R12:R26)+1=ROWS(R12:R26)-COUNTIF(R12:R26,"-"),"","◄")</f>
        <v>◄</v>
      </c>
      <c r="S11" s="28" t="str">
        <f>IF(SUM(S12:S26)&gt;0,"►","")</f>
        <v/>
      </c>
      <c r="T11" s="27"/>
      <c r="U11" s="26" t="str">
        <f>IF(SUM(U12:U26)+1=ROWS(U12:U26)-COUNTIF(U12:U26,"-"),"","◄")</f>
        <v>◄</v>
      </c>
      <c r="V11" s="28" t="str">
        <f>IF(SUM(V12:V26)&gt;0,"►","")</f>
        <v/>
      </c>
      <c r="W11" s="13" t="s">
        <v>0</v>
      </c>
      <c r="Y11" s="114"/>
    </row>
    <row r="12" spans="1:25" ht="14.4" customHeight="1" x14ac:dyDescent="0.45">
      <c r="A12" s="113"/>
      <c r="B12" s="23"/>
      <c r="C12" s="16" t="s">
        <v>3</v>
      </c>
      <c r="D12" s="21"/>
      <c r="E12" s="169" t="s">
        <v>212</v>
      </c>
      <c r="F12" s="171">
        <f>F9</f>
        <v>1990</v>
      </c>
      <c r="G12" s="172" t="s">
        <v>211</v>
      </c>
      <c r="H12" s="129" t="s">
        <v>227</v>
      </c>
      <c r="I12" s="39"/>
      <c r="J12" s="20"/>
      <c r="K12" s="20"/>
      <c r="L12" s="20"/>
      <c r="M12" s="174" t="s">
        <v>226</v>
      </c>
      <c r="N12" s="18"/>
      <c r="O12" s="17"/>
      <c r="P12" s="16"/>
      <c r="Q12" s="176" t="str">
        <f>IF(AND(R12="",S12&gt;0),"?",IF(R12="","◄",IF(S12&gt;=1,"►","")))</f>
        <v>◄</v>
      </c>
      <c r="R12" s="167"/>
      <c r="S12" s="167"/>
      <c r="T12" s="16" t="s">
        <v>3</v>
      </c>
      <c r="U12" s="14"/>
      <c r="V12" s="15"/>
      <c r="W12" s="13" t="s">
        <v>0</v>
      </c>
      <c r="Y12" s="131"/>
    </row>
    <row r="13" spans="1:25" ht="14.4" customHeight="1" thickBot="1" x14ac:dyDescent="0.5">
      <c r="A13" s="112"/>
      <c r="B13" s="22" t="s">
        <v>44</v>
      </c>
      <c r="C13" s="16" t="s">
        <v>1</v>
      </c>
      <c r="D13" s="21"/>
      <c r="E13" s="170" t="s">
        <v>131</v>
      </c>
      <c r="F13" s="170"/>
      <c r="G13" s="173">
        <v>150</v>
      </c>
      <c r="H13" s="43"/>
      <c r="I13" s="39"/>
      <c r="J13" s="20"/>
      <c r="K13" s="20"/>
      <c r="L13" s="20"/>
      <c r="M13" s="175"/>
      <c r="N13" s="18"/>
      <c r="O13" s="17"/>
      <c r="P13" s="16"/>
      <c r="Q13" s="177"/>
      <c r="R13" s="168"/>
      <c r="S13" s="168"/>
      <c r="T13" s="16" t="s">
        <v>1</v>
      </c>
      <c r="U13" s="15"/>
      <c r="V13" s="14"/>
      <c r="W13" s="13" t="s">
        <v>0</v>
      </c>
      <c r="Y13" s="131"/>
    </row>
    <row r="14" spans="1:25" ht="14.4" customHeight="1" thickBot="1" x14ac:dyDescent="0.55000000000000004">
      <c r="A14" s="113"/>
      <c r="B14" s="23"/>
      <c r="C14" s="16" t="s">
        <v>3</v>
      </c>
      <c r="D14" s="21"/>
      <c r="E14" s="127" t="s">
        <v>212</v>
      </c>
      <c r="F14" s="126">
        <f>F12</f>
        <v>1990</v>
      </c>
      <c r="G14" s="130" t="s">
        <v>211</v>
      </c>
      <c r="H14" s="129" t="s">
        <v>225</v>
      </c>
      <c r="I14" s="39"/>
      <c r="J14" s="20"/>
      <c r="K14" s="20"/>
      <c r="L14" s="20"/>
      <c r="M14" s="121" t="s">
        <v>224</v>
      </c>
      <c r="N14" s="18"/>
      <c r="O14" s="17"/>
      <c r="P14" s="16"/>
      <c r="Q14" s="25" t="str">
        <f t="shared" ref="Q14:Q25" si="0">IF(AND(R14="",S14&gt;0),"?",IF(R14="","◄",IF(S14&gt;=1,"►","")))</f>
        <v>◄</v>
      </c>
      <c r="R14" s="24"/>
      <c r="S14" s="120"/>
      <c r="T14" s="16" t="s">
        <v>3</v>
      </c>
      <c r="U14" s="14"/>
      <c r="V14" s="15"/>
      <c r="W14" s="13" t="s">
        <v>0</v>
      </c>
      <c r="Y14" s="111"/>
    </row>
    <row r="15" spans="1:25" ht="14.4" customHeight="1" thickBot="1" x14ac:dyDescent="0.55000000000000004">
      <c r="A15" s="113"/>
      <c r="B15" s="23"/>
      <c r="C15" s="16" t="s">
        <v>3</v>
      </c>
      <c r="D15" s="21"/>
      <c r="E15" s="127" t="s">
        <v>212</v>
      </c>
      <c r="F15" s="126">
        <f>F14</f>
        <v>1990</v>
      </c>
      <c r="G15" s="130" t="s">
        <v>211</v>
      </c>
      <c r="H15" s="129" t="s">
        <v>223</v>
      </c>
      <c r="I15" s="39"/>
      <c r="J15" s="20"/>
      <c r="K15" s="20"/>
      <c r="L15" s="20"/>
      <c r="M15" s="121" t="s">
        <v>222</v>
      </c>
      <c r="N15" s="18"/>
      <c r="O15" s="17"/>
      <c r="P15" s="16"/>
      <c r="Q15" s="25" t="str">
        <f t="shared" si="0"/>
        <v>◄</v>
      </c>
      <c r="R15" s="24"/>
      <c r="S15" s="24"/>
      <c r="T15" s="16" t="s">
        <v>3</v>
      </c>
      <c r="U15" s="14"/>
      <c r="V15" s="15"/>
      <c r="W15" s="13" t="s">
        <v>0</v>
      </c>
      <c r="Y15" s="111"/>
    </row>
    <row r="16" spans="1:25" ht="14.4" customHeight="1" thickBot="1" x14ac:dyDescent="0.55000000000000004">
      <c r="A16" s="113" t="s">
        <v>44</v>
      </c>
      <c r="B16" s="23"/>
      <c r="C16" s="16" t="s">
        <v>3</v>
      </c>
      <c r="D16" s="21"/>
      <c r="E16" s="127" t="s">
        <v>212</v>
      </c>
      <c r="F16" s="126">
        <f t="shared" ref="F16:F25" si="1">F14</f>
        <v>1990</v>
      </c>
      <c r="G16" s="130" t="s">
        <v>211</v>
      </c>
      <c r="H16" s="129" t="s">
        <v>221</v>
      </c>
      <c r="I16" s="39"/>
      <c r="J16" s="20"/>
      <c r="K16" s="20"/>
      <c r="L16" s="20"/>
      <c r="M16" s="121" t="s">
        <v>209</v>
      </c>
      <c r="N16" s="18"/>
      <c r="O16" s="17"/>
      <c r="P16" s="16"/>
      <c r="Q16" s="25" t="str">
        <f t="shared" si="0"/>
        <v>◄</v>
      </c>
      <c r="R16" s="24"/>
      <c r="S16" s="24"/>
      <c r="T16" s="16" t="s">
        <v>3</v>
      </c>
      <c r="U16" s="14"/>
      <c r="V16" s="15"/>
      <c r="W16" s="13" t="s">
        <v>0</v>
      </c>
      <c r="Y16" s="111"/>
    </row>
    <row r="17" spans="1:25" ht="14.4" customHeight="1" thickBot="1" x14ac:dyDescent="0.55000000000000004">
      <c r="A17" s="113" t="s">
        <v>44</v>
      </c>
      <c r="B17" s="23"/>
      <c r="C17" s="16" t="s">
        <v>3</v>
      </c>
      <c r="D17" s="21"/>
      <c r="E17" s="127" t="s">
        <v>212</v>
      </c>
      <c r="F17" s="126">
        <f t="shared" si="1"/>
        <v>1990</v>
      </c>
      <c r="G17" s="130" t="s">
        <v>211</v>
      </c>
      <c r="H17" s="129" t="s">
        <v>220</v>
      </c>
      <c r="I17" s="39"/>
      <c r="J17" s="20"/>
      <c r="K17" s="20"/>
      <c r="L17" s="20"/>
      <c r="M17" s="121" t="s">
        <v>209</v>
      </c>
      <c r="N17" s="18"/>
      <c r="O17" s="17"/>
      <c r="P17" s="16"/>
      <c r="Q17" s="25" t="str">
        <f t="shared" si="0"/>
        <v>◄</v>
      </c>
      <c r="R17" s="24"/>
      <c r="S17" s="24"/>
      <c r="T17" s="16" t="s">
        <v>3</v>
      </c>
      <c r="U17" s="14"/>
      <c r="V17" s="15"/>
      <c r="W17" s="13" t="s">
        <v>0</v>
      </c>
      <c r="Y17" s="111"/>
    </row>
    <row r="18" spans="1:25" ht="14.4" customHeight="1" thickBot="1" x14ac:dyDescent="0.55000000000000004">
      <c r="A18" s="113" t="s">
        <v>44</v>
      </c>
      <c r="B18" s="23"/>
      <c r="C18" s="16" t="s">
        <v>3</v>
      </c>
      <c r="D18" s="21"/>
      <c r="E18" s="127" t="s">
        <v>212</v>
      </c>
      <c r="F18" s="126">
        <f t="shared" si="1"/>
        <v>1990</v>
      </c>
      <c r="G18" s="130" t="s">
        <v>211</v>
      </c>
      <c r="H18" s="129" t="s">
        <v>219</v>
      </c>
      <c r="I18" s="39"/>
      <c r="J18" s="20"/>
      <c r="K18" s="20"/>
      <c r="L18" s="20"/>
      <c r="M18" s="121" t="s">
        <v>209</v>
      </c>
      <c r="N18" s="18"/>
      <c r="O18" s="17"/>
      <c r="P18" s="16"/>
      <c r="Q18" s="25" t="str">
        <f t="shared" si="0"/>
        <v>◄</v>
      </c>
      <c r="R18" s="24"/>
      <c r="S18" s="24"/>
      <c r="T18" s="16" t="s">
        <v>3</v>
      </c>
      <c r="U18" s="14"/>
      <c r="V18" s="15"/>
      <c r="W18" s="13" t="s">
        <v>0</v>
      </c>
      <c r="Y18" s="111"/>
    </row>
    <row r="19" spans="1:25" ht="14.4" customHeight="1" thickBot="1" x14ac:dyDescent="0.55000000000000004">
      <c r="A19" s="113" t="s">
        <v>44</v>
      </c>
      <c r="B19" s="23"/>
      <c r="C19" s="16" t="s">
        <v>3</v>
      </c>
      <c r="D19" s="21"/>
      <c r="E19" s="127" t="s">
        <v>212</v>
      </c>
      <c r="F19" s="126">
        <f t="shared" si="1"/>
        <v>1990</v>
      </c>
      <c r="G19" s="130" t="s">
        <v>211</v>
      </c>
      <c r="H19" s="129" t="s">
        <v>218</v>
      </c>
      <c r="I19" s="39"/>
      <c r="J19" s="20"/>
      <c r="K19" s="20"/>
      <c r="L19" s="20"/>
      <c r="M19" s="121" t="s">
        <v>209</v>
      </c>
      <c r="N19" s="18"/>
      <c r="O19" s="17"/>
      <c r="P19" s="16"/>
      <c r="Q19" s="25" t="str">
        <f t="shared" si="0"/>
        <v>◄</v>
      </c>
      <c r="R19" s="24"/>
      <c r="S19" s="24"/>
      <c r="T19" s="16" t="s">
        <v>3</v>
      </c>
      <c r="U19" s="14"/>
      <c r="V19" s="15"/>
      <c r="W19" s="13" t="s">
        <v>0</v>
      </c>
      <c r="Y19" s="111"/>
    </row>
    <row r="20" spans="1:25" ht="14.4" customHeight="1" thickBot="1" x14ac:dyDescent="0.55000000000000004">
      <c r="A20" s="113" t="s">
        <v>44</v>
      </c>
      <c r="B20" s="23"/>
      <c r="C20" s="16" t="s">
        <v>3</v>
      </c>
      <c r="D20" s="21"/>
      <c r="E20" s="127" t="s">
        <v>212</v>
      </c>
      <c r="F20" s="126">
        <f t="shared" si="1"/>
        <v>1990</v>
      </c>
      <c r="G20" s="130" t="s">
        <v>211</v>
      </c>
      <c r="H20" s="129" t="s">
        <v>217</v>
      </c>
      <c r="I20" s="39"/>
      <c r="J20" s="20"/>
      <c r="K20" s="20"/>
      <c r="L20" s="20"/>
      <c r="M20" s="121" t="s">
        <v>209</v>
      </c>
      <c r="N20" s="18"/>
      <c r="O20" s="17"/>
      <c r="P20" s="16"/>
      <c r="Q20" s="25" t="str">
        <f t="shared" si="0"/>
        <v>◄</v>
      </c>
      <c r="R20" s="24"/>
      <c r="S20" s="24"/>
      <c r="T20" s="16" t="s">
        <v>3</v>
      </c>
      <c r="U20" s="14"/>
      <c r="V20" s="15"/>
      <c r="W20" s="13" t="s">
        <v>0</v>
      </c>
      <c r="Y20" s="111"/>
    </row>
    <row r="21" spans="1:25" ht="14.4" customHeight="1" thickBot="1" x14ac:dyDescent="0.55000000000000004">
      <c r="A21" s="113" t="s">
        <v>44</v>
      </c>
      <c r="B21" s="23"/>
      <c r="C21" s="16" t="s">
        <v>3</v>
      </c>
      <c r="D21" s="21"/>
      <c r="E21" s="127" t="s">
        <v>212</v>
      </c>
      <c r="F21" s="126">
        <f t="shared" si="1"/>
        <v>1990</v>
      </c>
      <c r="G21" s="130" t="s">
        <v>211</v>
      </c>
      <c r="H21" s="129" t="s">
        <v>216</v>
      </c>
      <c r="I21" s="39"/>
      <c r="J21" s="20"/>
      <c r="K21" s="20"/>
      <c r="L21" s="20"/>
      <c r="M21" s="121" t="s">
        <v>209</v>
      </c>
      <c r="N21" s="18"/>
      <c r="O21" s="17"/>
      <c r="P21" s="16"/>
      <c r="Q21" s="25" t="str">
        <f t="shared" si="0"/>
        <v>◄</v>
      </c>
      <c r="R21" s="24"/>
      <c r="S21" s="24"/>
      <c r="T21" s="16" t="s">
        <v>3</v>
      </c>
      <c r="U21" s="14"/>
      <c r="V21" s="15"/>
      <c r="W21" s="13" t="s">
        <v>0</v>
      </c>
      <c r="Y21" s="111"/>
    </row>
    <row r="22" spans="1:25" ht="14.4" customHeight="1" thickBot="1" x14ac:dyDescent="0.55000000000000004">
      <c r="A22" s="113" t="s">
        <v>44</v>
      </c>
      <c r="B22" s="23"/>
      <c r="C22" s="16" t="s">
        <v>3</v>
      </c>
      <c r="D22" s="21"/>
      <c r="E22" s="127" t="s">
        <v>212</v>
      </c>
      <c r="F22" s="126">
        <f t="shared" si="1"/>
        <v>1990</v>
      </c>
      <c r="G22" s="130" t="s">
        <v>211</v>
      </c>
      <c r="H22" s="129" t="s">
        <v>215</v>
      </c>
      <c r="I22" s="39"/>
      <c r="J22" s="20"/>
      <c r="K22" s="20"/>
      <c r="L22" s="20"/>
      <c r="M22" s="121" t="s">
        <v>209</v>
      </c>
      <c r="N22" s="18"/>
      <c r="O22" s="17"/>
      <c r="P22" s="16"/>
      <c r="Q22" s="25" t="str">
        <f t="shared" si="0"/>
        <v>◄</v>
      </c>
      <c r="R22" s="24"/>
      <c r="S22" s="24"/>
      <c r="T22" s="16" t="s">
        <v>3</v>
      </c>
      <c r="U22" s="14"/>
      <c r="V22" s="15"/>
      <c r="W22" s="13" t="s">
        <v>0</v>
      </c>
      <c r="Y22" s="111"/>
    </row>
    <row r="23" spans="1:25" ht="14.4" customHeight="1" thickBot="1" x14ac:dyDescent="0.55000000000000004">
      <c r="A23" s="113" t="s">
        <v>44</v>
      </c>
      <c r="B23" s="23"/>
      <c r="C23" s="16" t="s">
        <v>3</v>
      </c>
      <c r="D23" s="21"/>
      <c r="E23" s="127" t="s">
        <v>212</v>
      </c>
      <c r="F23" s="126">
        <f t="shared" si="1"/>
        <v>1990</v>
      </c>
      <c r="G23" s="130" t="s">
        <v>211</v>
      </c>
      <c r="H23" s="129" t="s">
        <v>214</v>
      </c>
      <c r="I23" s="39"/>
      <c r="J23" s="20"/>
      <c r="K23" s="20"/>
      <c r="L23" s="20"/>
      <c r="M23" s="121" t="s">
        <v>209</v>
      </c>
      <c r="N23" s="18"/>
      <c r="O23" s="17"/>
      <c r="P23" s="16"/>
      <c r="Q23" s="25" t="str">
        <f t="shared" si="0"/>
        <v>◄</v>
      </c>
      <c r="R23" s="24"/>
      <c r="S23" s="24"/>
      <c r="T23" s="16" t="s">
        <v>3</v>
      </c>
      <c r="U23" s="14"/>
      <c r="V23" s="15"/>
      <c r="W23" s="13" t="s">
        <v>0</v>
      </c>
      <c r="Y23" s="111"/>
    </row>
    <row r="24" spans="1:25" ht="14.4" customHeight="1" thickBot="1" x14ac:dyDescent="0.55000000000000004">
      <c r="A24" s="113" t="s">
        <v>44</v>
      </c>
      <c r="B24" s="23"/>
      <c r="C24" s="16" t="s">
        <v>3</v>
      </c>
      <c r="D24" s="21"/>
      <c r="E24" s="127" t="s">
        <v>212</v>
      </c>
      <c r="F24" s="126">
        <f t="shared" si="1"/>
        <v>1990</v>
      </c>
      <c r="G24" s="130" t="s">
        <v>211</v>
      </c>
      <c r="H24" s="129" t="s">
        <v>213</v>
      </c>
      <c r="I24" s="39"/>
      <c r="J24" s="20"/>
      <c r="K24" s="20"/>
      <c r="L24" s="20"/>
      <c r="M24" s="121" t="s">
        <v>209</v>
      </c>
      <c r="N24" s="18"/>
      <c r="O24" s="17"/>
      <c r="P24" s="16"/>
      <c r="Q24" s="25" t="str">
        <f t="shared" si="0"/>
        <v>◄</v>
      </c>
      <c r="R24" s="24"/>
      <c r="S24" s="24"/>
      <c r="T24" s="16" t="s">
        <v>3</v>
      </c>
      <c r="U24" s="14"/>
      <c r="V24" s="15"/>
      <c r="W24" s="13" t="s">
        <v>0</v>
      </c>
      <c r="Y24" s="111"/>
    </row>
    <row r="25" spans="1:25" ht="14.4" customHeight="1" thickBot="1" x14ac:dyDescent="0.55000000000000004">
      <c r="A25" s="113" t="s">
        <v>44</v>
      </c>
      <c r="B25" s="23"/>
      <c r="C25" s="16" t="s">
        <v>3</v>
      </c>
      <c r="D25" s="21"/>
      <c r="E25" s="127" t="s">
        <v>212</v>
      </c>
      <c r="F25" s="126">
        <f t="shared" si="1"/>
        <v>1990</v>
      </c>
      <c r="G25" s="130" t="s">
        <v>211</v>
      </c>
      <c r="H25" s="129" t="s">
        <v>210</v>
      </c>
      <c r="I25" s="39"/>
      <c r="J25" s="20"/>
      <c r="K25" s="20"/>
      <c r="L25" s="20"/>
      <c r="M25" s="121" t="s">
        <v>209</v>
      </c>
      <c r="N25" s="18"/>
      <c r="O25" s="17"/>
      <c r="P25" s="16"/>
      <c r="Q25" s="25" t="str">
        <f t="shared" si="0"/>
        <v>◄</v>
      </c>
      <c r="R25" s="24"/>
      <c r="S25" s="24"/>
      <c r="T25" s="16" t="s">
        <v>3</v>
      </c>
      <c r="U25" s="14"/>
      <c r="V25" s="15"/>
      <c r="W25" s="13" t="s">
        <v>0</v>
      </c>
      <c r="Y25" s="111"/>
    </row>
    <row r="26" spans="1:25" ht="16.2" thickBot="1" x14ac:dyDescent="0.35">
      <c r="A26" s="115"/>
      <c r="B26" s="70" t="str">
        <f>IF(COUNTIF(C27:C31,"x")&gt;0,"x","")</f>
        <v/>
      </c>
      <c r="C26" s="69"/>
      <c r="D26" s="64" t="s">
        <v>208</v>
      </c>
      <c r="E26" s="67"/>
      <c r="F26" s="65"/>
      <c r="G26" s="66"/>
      <c r="H26" s="65"/>
      <c r="I26" s="65"/>
      <c r="J26" s="65"/>
      <c r="K26" s="65"/>
      <c r="L26" s="65"/>
      <c r="M26" s="27"/>
      <c r="N26" s="118" t="s">
        <v>207</v>
      </c>
      <c r="O26" s="119" t="s">
        <v>206</v>
      </c>
      <c r="P26" s="27"/>
      <c r="Q26" s="29"/>
      <c r="R26" s="26" t="str">
        <f>IF(SUM(R27:R30)+1=ROWS(R27:R30)-COUNTIF(R27:R30,"-"),"","◄")</f>
        <v>◄</v>
      </c>
      <c r="S26" s="28" t="str">
        <f>IF(SUM(S27:S30)&gt;0,"►","")</f>
        <v/>
      </c>
      <c r="T26" s="27"/>
      <c r="U26" s="26" t="str">
        <f>IF(SUM(U27:U30)+1=ROWS(U27:U30)-COUNTIF(U27:U30,"-"),"","◄")</f>
        <v>◄</v>
      </c>
      <c r="V26" s="28" t="str">
        <f>IF(SUM(V27:V30)&gt;0,"►","")</f>
        <v/>
      </c>
      <c r="W26" s="13" t="s">
        <v>0</v>
      </c>
      <c r="Y26" s="114"/>
    </row>
    <row r="27" spans="1:25" ht="14.4" customHeight="1" x14ac:dyDescent="0.5">
      <c r="A27" s="113"/>
      <c r="B27" s="23"/>
      <c r="C27" s="16" t="s">
        <v>3</v>
      </c>
      <c r="D27" s="21"/>
      <c r="E27" s="169" t="s">
        <v>203</v>
      </c>
      <c r="F27" s="171">
        <v>1990</v>
      </c>
      <c r="G27" s="172" t="s">
        <v>139</v>
      </c>
      <c r="H27" s="43"/>
      <c r="I27" s="39"/>
      <c r="J27" s="20"/>
      <c r="K27" s="20"/>
      <c r="L27" s="20"/>
      <c r="M27" s="174" t="s">
        <v>205</v>
      </c>
      <c r="N27" s="18" t="s">
        <v>204</v>
      </c>
      <c r="O27" s="17"/>
      <c r="P27" s="16"/>
      <c r="Q27" s="176" t="str">
        <f>IF(AND(R27="",S27&gt;0),"?",IF(R27="","◄",IF(S27&gt;=1,"►","")))</f>
        <v>◄</v>
      </c>
      <c r="R27" s="167"/>
      <c r="S27" s="167"/>
      <c r="T27" s="16" t="s">
        <v>3</v>
      </c>
      <c r="U27" s="14"/>
      <c r="V27" s="15"/>
      <c r="W27" s="13" t="s">
        <v>0</v>
      </c>
      <c r="Y27" s="111"/>
    </row>
    <row r="28" spans="1:25" ht="14.4" customHeight="1" thickBot="1" x14ac:dyDescent="0.55000000000000004">
      <c r="A28" s="112"/>
      <c r="B28" s="22" t="s">
        <v>44</v>
      </c>
      <c r="C28" s="16" t="s">
        <v>1</v>
      </c>
      <c r="D28" s="21"/>
      <c r="E28" s="170" t="s">
        <v>131</v>
      </c>
      <c r="F28" s="170"/>
      <c r="G28" s="180">
        <v>150</v>
      </c>
      <c r="H28" s="43"/>
      <c r="I28" s="39"/>
      <c r="J28" s="20"/>
      <c r="K28" s="20"/>
      <c r="L28" s="20"/>
      <c r="M28" s="175"/>
      <c r="N28" s="18"/>
      <c r="O28" s="17"/>
      <c r="P28" s="16"/>
      <c r="Q28" s="177"/>
      <c r="R28" s="168"/>
      <c r="S28" s="168"/>
      <c r="T28" s="16" t="s">
        <v>1</v>
      </c>
      <c r="U28" s="15"/>
      <c r="V28" s="14"/>
      <c r="W28" s="13" t="s">
        <v>0</v>
      </c>
      <c r="Y28" s="111"/>
    </row>
    <row r="29" spans="1:25" ht="14.4" customHeight="1" thickBot="1" x14ac:dyDescent="0.55000000000000004">
      <c r="A29" s="113"/>
      <c r="B29" s="23"/>
      <c r="C29" s="16" t="s">
        <v>3</v>
      </c>
      <c r="D29" s="128"/>
      <c r="E29" s="127" t="s">
        <v>203</v>
      </c>
      <c r="F29" s="126">
        <v>1990</v>
      </c>
      <c r="G29" s="125" t="s">
        <v>139</v>
      </c>
      <c r="H29" s="124"/>
      <c r="I29" s="123"/>
      <c r="J29" s="122"/>
      <c r="K29" s="122"/>
      <c r="L29" s="122"/>
      <c r="M29" s="121" t="s">
        <v>202</v>
      </c>
      <c r="N29" s="18"/>
      <c r="O29" s="17"/>
      <c r="P29" s="16"/>
      <c r="Q29" s="25" t="str">
        <f>IF(AND(R29="",S29&gt;0),"?",IF(R29="","◄",IF(S29&gt;=1,"►","")))</f>
        <v>◄</v>
      </c>
      <c r="R29" s="24"/>
      <c r="S29" s="120"/>
      <c r="T29" s="16" t="s">
        <v>3</v>
      </c>
      <c r="U29" s="14"/>
      <c r="V29" s="15"/>
      <c r="W29" s="13" t="s">
        <v>0</v>
      </c>
      <c r="Y29" s="111"/>
    </row>
    <row r="30" spans="1:25" ht="16.2" thickBot="1" x14ac:dyDescent="0.35">
      <c r="A30" s="115"/>
      <c r="B30" s="70" t="str">
        <f>IF(COUNTIF(C31:C36,"x")&gt;0,"x","")</f>
        <v/>
      </c>
      <c r="C30" s="69"/>
      <c r="D30" s="64" t="s">
        <v>201</v>
      </c>
      <c r="E30" s="67"/>
      <c r="F30" s="65"/>
      <c r="G30" s="66"/>
      <c r="H30" s="65"/>
      <c r="I30" s="65"/>
      <c r="J30" s="65"/>
      <c r="K30" s="65"/>
      <c r="L30" s="65"/>
      <c r="M30" s="27"/>
      <c r="N30" s="118" t="s">
        <v>200</v>
      </c>
      <c r="O30" s="119" t="s">
        <v>199</v>
      </c>
      <c r="P30" s="27"/>
      <c r="Q30" s="29"/>
      <c r="R30" s="26" t="str">
        <f>IF(R31&gt;0,"","◄")</f>
        <v>◄</v>
      </c>
      <c r="S30" s="28" t="str">
        <f>IF(S31&gt;0,"►","")</f>
        <v/>
      </c>
      <c r="T30" s="27"/>
      <c r="U30" s="26" t="str">
        <f>IF(U31&gt;0,"","◄")</f>
        <v>◄</v>
      </c>
      <c r="V30" s="26" t="str">
        <f>IF(V32&gt;0,"","◄")</f>
        <v>◄</v>
      </c>
      <c r="W30" s="13" t="s">
        <v>0</v>
      </c>
      <c r="Y30" s="114"/>
    </row>
    <row r="31" spans="1:25" ht="14.4" customHeight="1" x14ac:dyDescent="0.5">
      <c r="A31" s="113"/>
      <c r="B31" s="23"/>
      <c r="C31" s="16" t="s">
        <v>3</v>
      </c>
      <c r="D31" s="21"/>
      <c r="E31" s="169" t="s">
        <v>198</v>
      </c>
      <c r="F31" s="171">
        <v>1991</v>
      </c>
      <c r="G31" s="172" t="s">
        <v>185</v>
      </c>
      <c r="H31" s="43"/>
      <c r="I31" s="39"/>
      <c r="J31" s="20"/>
      <c r="K31" s="20"/>
      <c r="L31" s="20"/>
      <c r="M31" s="174" t="s">
        <v>197</v>
      </c>
      <c r="N31" s="18"/>
      <c r="O31" s="17"/>
      <c r="P31" s="16"/>
      <c r="Q31" s="176" t="str">
        <f>IF(AND(R31="",S31&gt;0),"?",IF(R31="","◄",IF(S31&gt;=1,"►","")))</f>
        <v>◄</v>
      </c>
      <c r="R31" s="167"/>
      <c r="S31" s="167"/>
      <c r="T31" s="16" t="s">
        <v>3</v>
      </c>
      <c r="U31" s="14"/>
      <c r="V31" s="15"/>
      <c r="W31" s="13" t="s">
        <v>0</v>
      </c>
      <c r="Y31" s="111"/>
    </row>
    <row r="32" spans="1:25" ht="14.4" customHeight="1" thickBot="1" x14ac:dyDescent="0.55000000000000004">
      <c r="A32" s="112"/>
      <c r="B32" s="22" t="s">
        <v>44</v>
      </c>
      <c r="C32" s="16" t="s">
        <v>1</v>
      </c>
      <c r="D32" s="21"/>
      <c r="E32" s="170" t="s">
        <v>131</v>
      </c>
      <c r="F32" s="170"/>
      <c r="G32" s="180">
        <v>150</v>
      </c>
      <c r="H32" s="43"/>
      <c r="I32" s="39"/>
      <c r="J32" s="20"/>
      <c r="K32" s="20"/>
      <c r="L32" s="20"/>
      <c r="M32" s="175"/>
      <c r="N32" s="18"/>
      <c r="O32" s="17"/>
      <c r="P32" s="16"/>
      <c r="Q32" s="177"/>
      <c r="R32" s="168"/>
      <c r="S32" s="168"/>
      <c r="T32" s="16" t="s">
        <v>1</v>
      </c>
      <c r="U32" s="15"/>
      <c r="V32" s="14"/>
      <c r="W32" s="13" t="s">
        <v>0</v>
      </c>
      <c r="Y32" s="111"/>
    </row>
    <row r="33" spans="1:25" ht="14.4" customHeight="1" x14ac:dyDescent="0.5">
      <c r="A33" s="113" t="s">
        <v>44</v>
      </c>
      <c r="B33" s="23"/>
      <c r="C33" s="16" t="s">
        <v>3</v>
      </c>
      <c r="D33" s="21"/>
      <c r="E33" s="169" t="s">
        <v>196</v>
      </c>
      <c r="F33" s="171">
        <v>1991</v>
      </c>
      <c r="G33" s="181" t="s">
        <v>185</v>
      </c>
      <c r="H33" s="43"/>
      <c r="I33" s="39"/>
      <c r="J33" s="20"/>
      <c r="K33" s="20"/>
      <c r="L33" s="20"/>
      <c r="M33" s="174" t="s">
        <v>195</v>
      </c>
      <c r="N33" s="18"/>
      <c r="O33" s="17"/>
      <c r="P33" s="5"/>
      <c r="Q33" s="176" t="str">
        <f>IF(AND(R33="",S33&gt;0),"?",IF(R33="","◄",IF(S33&gt;=1,"►","")))</f>
        <v>◄</v>
      </c>
      <c r="R33" s="167"/>
      <c r="S33" s="184"/>
      <c r="T33" s="16" t="s">
        <v>3</v>
      </c>
      <c r="U33" s="14"/>
      <c r="V33" s="15"/>
      <c r="W33" s="13" t="s">
        <v>0</v>
      </c>
      <c r="Y33" s="111"/>
    </row>
    <row r="34" spans="1:25" ht="14.4" customHeight="1" thickBot="1" x14ac:dyDescent="0.55000000000000004">
      <c r="A34" s="112"/>
      <c r="B34" s="22" t="s">
        <v>44</v>
      </c>
      <c r="C34" s="16" t="s">
        <v>1</v>
      </c>
      <c r="D34" s="21"/>
      <c r="E34" s="170" t="s">
        <v>131</v>
      </c>
      <c r="F34" s="170"/>
      <c r="G34" s="182">
        <v>150</v>
      </c>
      <c r="H34" s="43"/>
      <c r="I34" s="39"/>
      <c r="J34" s="20"/>
      <c r="K34" s="20"/>
      <c r="L34" s="20"/>
      <c r="M34" s="175"/>
      <c r="N34" s="18"/>
      <c r="O34" s="17"/>
      <c r="P34" s="5"/>
      <c r="Q34" s="176"/>
      <c r="R34" s="183"/>
      <c r="S34" s="185"/>
      <c r="T34" s="16" t="s">
        <v>1</v>
      </c>
      <c r="U34" s="15"/>
      <c r="V34" s="14"/>
      <c r="W34" s="13" t="s">
        <v>0</v>
      </c>
      <c r="Y34" s="111"/>
    </row>
    <row r="35" spans="1:25" ht="16.2" thickBot="1" x14ac:dyDescent="0.35">
      <c r="A35" s="115"/>
      <c r="B35" s="70" t="str">
        <f>IF(COUNTIF(C36:C42,"x")&gt;0,"x","")</f>
        <v/>
      </c>
      <c r="C35" s="69"/>
      <c r="D35" s="64" t="s">
        <v>194</v>
      </c>
      <c r="E35" s="67"/>
      <c r="F35" s="65"/>
      <c r="G35" s="66"/>
      <c r="H35" s="65"/>
      <c r="I35" s="65"/>
      <c r="J35" s="65"/>
      <c r="K35" s="65"/>
      <c r="L35" s="65"/>
      <c r="M35" s="27"/>
      <c r="N35" s="118" t="s">
        <v>193</v>
      </c>
      <c r="O35" s="119" t="s">
        <v>192</v>
      </c>
      <c r="P35" s="27"/>
      <c r="Q35" s="29"/>
      <c r="R35" s="26" t="str">
        <f>IF(R36&gt;0,"","◄")</f>
        <v>◄</v>
      </c>
      <c r="S35" s="28" t="str">
        <f>IF(S36&gt;0,"►","")</f>
        <v/>
      </c>
      <c r="T35" s="27"/>
      <c r="U35" s="26" t="str">
        <f>IF(U36&gt;0,"","◄")</f>
        <v>◄</v>
      </c>
      <c r="V35" s="26" t="str">
        <f>IF(V37&gt;0,"","◄")</f>
        <v>◄</v>
      </c>
      <c r="W35" s="13" t="s">
        <v>0</v>
      </c>
      <c r="Y35" s="114"/>
    </row>
    <row r="36" spans="1:25" ht="14.4" customHeight="1" x14ac:dyDescent="0.5">
      <c r="A36" s="113"/>
      <c r="B36" s="23"/>
      <c r="C36" s="16" t="s">
        <v>3</v>
      </c>
      <c r="D36" s="21"/>
      <c r="E36" s="169" t="s">
        <v>191</v>
      </c>
      <c r="F36" s="171">
        <v>1991</v>
      </c>
      <c r="G36" s="172" t="s">
        <v>139</v>
      </c>
      <c r="H36" s="43"/>
      <c r="I36" s="39"/>
      <c r="J36" s="20"/>
      <c r="K36" s="20"/>
      <c r="L36" s="20"/>
      <c r="M36" s="174" t="s">
        <v>190</v>
      </c>
      <c r="N36" s="18"/>
      <c r="O36" s="17"/>
      <c r="P36" s="5"/>
      <c r="Q36" s="176" t="str">
        <f>IF(AND(R36="",S36&gt;0),"?",IF(R36="","◄",IF(S36&gt;=1,"►","")))</f>
        <v>◄</v>
      </c>
      <c r="R36" s="167"/>
      <c r="S36" s="167"/>
      <c r="T36" s="16" t="s">
        <v>3</v>
      </c>
      <c r="U36" s="14"/>
      <c r="V36" s="15"/>
      <c r="W36" s="13" t="s">
        <v>0</v>
      </c>
      <c r="Y36" s="111"/>
    </row>
    <row r="37" spans="1:25" ht="14.4" customHeight="1" thickBot="1" x14ac:dyDescent="0.55000000000000004">
      <c r="A37" s="112"/>
      <c r="B37" s="22"/>
      <c r="C37" s="16" t="s">
        <v>1</v>
      </c>
      <c r="D37" s="21"/>
      <c r="E37" s="186" t="s">
        <v>131</v>
      </c>
      <c r="F37" s="170"/>
      <c r="G37" s="180">
        <v>150</v>
      </c>
      <c r="H37" s="43"/>
      <c r="I37" s="39"/>
      <c r="J37" s="20"/>
      <c r="K37" s="20"/>
      <c r="L37" s="20"/>
      <c r="M37" s="175"/>
      <c r="N37" s="18"/>
      <c r="O37" s="17"/>
      <c r="P37" s="5"/>
      <c r="Q37" s="177"/>
      <c r="R37" s="168"/>
      <c r="S37" s="168"/>
      <c r="T37" s="16" t="s">
        <v>1</v>
      </c>
      <c r="U37" s="15"/>
      <c r="V37" s="14"/>
      <c r="W37" s="13" t="s">
        <v>0</v>
      </c>
      <c r="Y37" s="111"/>
    </row>
    <row r="38" spans="1:25" ht="16.2" thickBot="1" x14ac:dyDescent="0.35">
      <c r="A38" s="115"/>
      <c r="B38" s="70" t="str">
        <f>IF(COUNTIF(C39:C45,"x")&gt;0,"x","")</f>
        <v/>
      </c>
      <c r="C38" s="69"/>
      <c r="D38" s="64" t="s">
        <v>189</v>
      </c>
      <c r="E38" s="67"/>
      <c r="F38" s="65"/>
      <c r="G38" s="66"/>
      <c r="H38" s="65"/>
      <c r="I38" s="65"/>
      <c r="J38" s="65"/>
      <c r="K38" s="65"/>
      <c r="L38" s="65"/>
      <c r="M38" s="27"/>
      <c r="N38" s="118" t="s">
        <v>188</v>
      </c>
      <c r="O38" s="119" t="s">
        <v>187</v>
      </c>
      <c r="P38" s="27"/>
      <c r="Q38" s="29"/>
      <c r="R38" s="26" t="str">
        <f>IF(R39&gt;0,"","◄")</f>
        <v>◄</v>
      </c>
      <c r="S38" s="28" t="str">
        <f>IF(S39&gt;0,"►","")</f>
        <v/>
      </c>
      <c r="T38" s="27"/>
      <c r="U38" s="26" t="str">
        <f>IF(U39&gt;0,"","◄")</f>
        <v>◄</v>
      </c>
      <c r="V38" s="26" t="str">
        <f>IF(V40&gt;0,"","◄")</f>
        <v>◄</v>
      </c>
      <c r="W38" s="13" t="s">
        <v>0</v>
      </c>
      <c r="Y38" s="114"/>
    </row>
    <row r="39" spans="1:25" ht="14.4" customHeight="1" x14ac:dyDescent="0.5">
      <c r="A39" s="113"/>
      <c r="B39" s="23"/>
      <c r="C39" s="16" t="s">
        <v>3</v>
      </c>
      <c r="D39" s="21"/>
      <c r="E39" s="169" t="s">
        <v>186</v>
      </c>
      <c r="F39" s="171">
        <v>1992</v>
      </c>
      <c r="G39" s="172" t="s">
        <v>185</v>
      </c>
      <c r="H39" s="43"/>
      <c r="I39" s="39"/>
      <c r="J39" s="20"/>
      <c r="K39" s="20"/>
      <c r="L39" s="20"/>
      <c r="M39" s="174" t="s">
        <v>184</v>
      </c>
      <c r="N39" s="18"/>
      <c r="O39" s="17"/>
      <c r="P39" s="5"/>
      <c r="Q39" s="176" t="str">
        <f>IF(AND(R39="",S39&gt;0),"?",IF(R39="","◄",IF(S39&gt;=1,"►","")))</f>
        <v>◄</v>
      </c>
      <c r="R39" s="167"/>
      <c r="S39" s="167"/>
      <c r="T39" s="16" t="s">
        <v>3</v>
      </c>
      <c r="U39" s="14"/>
      <c r="V39" s="15"/>
      <c r="W39" s="13" t="s">
        <v>0</v>
      </c>
      <c r="Y39" s="111"/>
    </row>
    <row r="40" spans="1:25" ht="14.4" customHeight="1" thickBot="1" x14ac:dyDescent="0.55000000000000004">
      <c r="A40" s="112"/>
      <c r="B40" s="22" t="s">
        <v>44</v>
      </c>
      <c r="C40" s="16" t="s">
        <v>1</v>
      </c>
      <c r="D40" s="21"/>
      <c r="E40" s="170" t="s">
        <v>131</v>
      </c>
      <c r="F40" s="170"/>
      <c r="G40" s="180">
        <v>150</v>
      </c>
      <c r="H40" s="43"/>
      <c r="I40" s="39"/>
      <c r="J40" s="20"/>
      <c r="K40" s="20"/>
      <c r="L40" s="20"/>
      <c r="M40" s="175"/>
      <c r="N40" s="18"/>
      <c r="O40" s="17"/>
      <c r="P40" s="5"/>
      <c r="Q40" s="177"/>
      <c r="R40" s="168"/>
      <c r="S40" s="168"/>
      <c r="T40" s="16" t="s">
        <v>1</v>
      </c>
      <c r="U40" s="15"/>
      <c r="V40" s="14"/>
      <c r="W40" s="13" t="s">
        <v>0</v>
      </c>
      <c r="Y40" s="111"/>
    </row>
    <row r="41" spans="1:25" ht="16.2" thickBot="1" x14ac:dyDescent="0.35">
      <c r="A41" s="115"/>
      <c r="B41" s="70" t="str">
        <f>IF(COUNTIF(C42:C48,"x")&gt;0,"x","")</f>
        <v/>
      </c>
      <c r="C41" s="69"/>
      <c r="D41" s="64" t="s">
        <v>183</v>
      </c>
      <c r="E41" s="67"/>
      <c r="F41" s="65"/>
      <c r="G41" s="66"/>
      <c r="H41" s="65"/>
      <c r="I41" s="65"/>
      <c r="J41" s="65"/>
      <c r="K41" s="65"/>
      <c r="L41" s="65"/>
      <c r="M41" s="27"/>
      <c r="N41" s="118" t="s">
        <v>182</v>
      </c>
      <c r="O41" s="119" t="s">
        <v>181</v>
      </c>
      <c r="P41" s="27"/>
      <c r="Q41" s="29"/>
      <c r="R41" s="26" t="str">
        <f>IF(R42&gt;0,"","◄")</f>
        <v>◄</v>
      </c>
      <c r="S41" s="28" t="str">
        <f>IF(S42&gt;0,"►","")</f>
        <v/>
      </c>
      <c r="T41" s="27"/>
      <c r="U41" s="26" t="str">
        <f>IF(U42&gt;0,"","◄")</f>
        <v>◄</v>
      </c>
      <c r="V41" s="26" t="str">
        <f>IF(V43&gt;0,"","◄")</f>
        <v>◄</v>
      </c>
      <c r="W41" s="13" t="s">
        <v>0</v>
      </c>
      <c r="Y41" s="114"/>
    </row>
    <row r="42" spans="1:25" ht="14.4" customHeight="1" x14ac:dyDescent="0.5">
      <c r="A42" s="113"/>
      <c r="B42" s="23"/>
      <c r="C42" s="16" t="s">
        <v>3</v>
      </c>
      <c r="D42" s="21"/>
      <c r="E42" s="169" t="s">
        <v>180</v>
      </c>
      <c r="F42" s="171">
        <v>1993</v>
      </c>
      <c r="G42" s="172" t="s">
        <v>139</v>
      </c>
      <c r="H42" s="43"/>
      <c r="I42" s="39"/>
      <c r="J42" s="20"/>
      <c r="K42" s="20"/>
      <c r="L42" s="20"/>
      <c r="M42" s="174" t="s">
        <v>179</v>
      </c>
      <c r="N42" s="18"/>
      <c r="O42" s="17"/>
      <c r="P42" s="5"/>
      <c r="Q42" s="176" t="str">
        <f>IF(AND(R42="",S42&gt;0),"?",IF(R42="","◄",IF(S42&gt;=1,"►","")))</f>
        <v>◄</v>
      </c>
      <c r="R42" s="167"/>
      <c r="S42" s="167"/>
      <c r="T42" s="16" t="s">
        <v>3</v>
      </c>
      <c r="U42" s="14"/>
      <c r="V42" s="15"/>
      <c r="W42" s="13" t="s">
        <v>0</v>
      </c>
      <c r="Y42" s="111"/>
    </row>
    <row r="43" spans="1:25" ht="14.4" customHeight="1" thickBot="1" x14ac:dyDescent="0.55000000000000004">
      <c r="A43" s="112"/>
      <c r="B43" s="22"/>
      <c r="C43" s="16" t="s">
        <v>1</v>
      </c>
      <c r="D43" s="21"/>
      <c r="E43" s="170" t="s">
        <v>131</v>
      </c>
      <c r="F43" s="170"/>
      <c r="G43" s="180">
        <v>150</v>
      </c>
      <c r="H43" s="43"/>
      <c r="I43" s="39"/>
      <c r="J43" s="20"/>
      <c r="K43" s="20"/>
      <c r="L43" s="20"/>
      <c r="M43" s="175"/>
      <c r="N43" s="18"/>
      <c r="O43" s="17"/>
      <c r="P43" s="5"/>
      <c r="Q43" s="177"/>
      <c r="R43" s="168"/>
      <c r="S43" s="168"/>
      <c r="T43" s="16" t="s">
        <v>1</v>
      </c>
      <c r="U43" s="15"/>
      <c r="V43" s="14"/>
      <c r="W43" s="13" t="s">
        <v>0</v>
      </c>
      <c r="Y43" s="111"/>
    </row>
    <row r="44" spans="1:25" ht="16.2" thickBot="1" x14ac:dyDescent="0.35">
      <c r="A44" s="115"/>
      <c r="B44" s="70" t="str">
        <f>IF(COUNTIF(C45:C51,"x")&gt;0,"x","")</f>
        <v/>
      </c>
      <c r="C44" s="69"/>
      <c r="D44" s="64" t="s">
        <v>178</v>
      </c>
      <c r="E44" s="67"/>
      <c r="F44" s="65"/>
      <c r="G44" s="66"/>
      <c r="H44" s="65"/>
      <c r="I44" s="65"/>
      <c r="J44" s="65"/>
      <c r="K44" s="65"/>
      <c r="L44" s="65"/>
      <c r="M44" s="27"/>
      <c r="N44" s="118" t="s">
        <v>177</v>
      </c>
      <c r="O44" s="119" t="s">
        <v>176</v>
      </c>
      <c r="P44" s="27"/>
      <c r="Q44" s="29"/>
      <c r="R44" s="26" t="str">
        <f>IF(R45&gt;0,"","◄")</f>
        <v>◄</v>
      </c>
      <c r="S44" s="28" t="str">
        <f>IF(S45&gt;0,"►","")</f>
        <v/>
      </c>
      <c r="T44" s="27"/>
      <c r="U44" s="26" t="str">
        <f>IF(U45&gt;0,"","◄")</f>
        <v>◄</v>
      </c>
      <c r="V44" s="26" t="str">
        <f>IF(V46&gt;0,"","◄")</f>
        <v>◄</v>
      </c>
      <c r="W44" s="13" t="s">
        <v>0</v>
      </c>
      <c r="Y44" s="114"/>
    </row>
    <row r="45" spans="1:25" ht="14.4" customHeight="1" x14ac:dyDescent="0.5">
      <c r="A45" s="113"/>
      <c r="B45" s="23"/>
      <c r="C45" s="16" t="s">
        <v>3</v>
      </c>
      <c r="D45" s="21"/>
      <c r="E45" s="169" t="s">
        <v>175</v>
      </c>
      <c r="F45" s="171">
        <v>1994</v>
      </c>
      <c r="G45" s="172" t="s">
        <v>174</v>
      </c>
      <c r="H45" s="43"/>
      <c r="I45" s="39"/>
      <c r="J45" s="20"/>
      <c r="K45" s="20"/>
      <c r="L45" s="20"/>
      <c r="M45" s="174" t="s">
        <v>173</v>
      </c>
      <c r="N45" s="18"/>
      <c r="O45" s="17"/>
      <c r="P45" s="5"/>
      <c r="Q45" s="176" t="str">
        <f>IF(AND(R45="",S45&gt;0),"?",IF(R45="","◄",IF(S45&gt;=1,"►","")))</f>
        <v>◄</v>
      </c>
      <c r="R45" s="167"/>
      <c r="S45" s="167"/>
      <c r="T45" s="16" t="s">
        <v>3</v>
      </c>
      <c r="U45" s="14"/>
      <c r="V45" s="15"/>
      <c r="W45" s="13" t="s">
        <v>0</v>
      </c>
      <c r="Y45" s="111"/>
    </row>
    <row r="46" spans="1:25" ht="14.4" customHeight="1" thickBot="1" x14ac:dyDescent="0.55000000000000004">
      <c r="A46" s="112"/>
      <c r="B46" s="22"/>
      <c r="C46" s="16" t="s">
        <v>1</v>
      </c>
      <c r="D46" s="21"/>
      <c r="E46" s="170" t="s">
        <v>131</v>
      </c>
      <c r="F46" s="170"/>
      <c r="G46" s="180">
        <v>150</v>
      </c>
      <c r="H46" s="43"/>
      <c r="I46" s="39"/>
      <c r="J46" s="20"/>
      <c r="K46" s="20"/>
      <c r="L46" s="20"/>
      <c r="M46" s="175"/>
      <c r="N46" s="18"/>
      <c r="O46" s="17"/>
      <c r="P46" s="5"/>
      <c r="Q46" s="177"/>
      <c r="R46" s="168"/>
      <c r="S46" s="168"/>
      <c r="T46" s="16" t="s">
        <v>1</v>
      </c>
      <c r="U46" s="15"/>
      <c r="V46" s="14"/>
      <c r="W46" s="13" t="s">
        <v>0</v>
      </c>
      <c r="Y46" s="111"/>
    </row>
    <row r="47" spans="1:25" ht="16.2" thickBot="1" x14ac:dyDescent="0.35">
      <c r="A47" s="115"/>
      <c r="B47" s="70" t="str">
        <f>IF(COUNTIF(C48:C54,"x")&gt;0,"x","")</f>
        <v/>
      </c>
      <c r="C47" s="69"/>
      <c r="D47" s="64" t="s">
        <v>172</v>
      </c>
      <c r="E47" s="67"/>
      <c r="F47" s="65"/>
      <c r="G47" s="66"/>
      <c r="H47" s="65"/>
      <c r="I47" s="65"/>
      <c r="J47" s="65"/>
      <c r="K47" s="65"/>
      <c r="L47" s="65"/>
      <c r="M47" s="27"/>
      <c r="N47" s="118" t="s">
        <v>171</v>
      </c>
      <c r="O47" s="119" t="s">
        <v>170</v>
      </c>
      <c r="P47" s="27"/>
      <c r="Q47" s="29"/>
      <c r="R47" s="26" t="str">
        <f>IF(R48&gt;0,"","◄")</f>
        <v>◄</v>
      </c>
      <c r="S47" s="28" t="str">
        <f>IF(S48&gt;0,"►","")</f>
        <v/>
      </c>
      <c r="T47" s="27"/>
      <c r="U47" s="26" t="str">
        <f>IF(U48&gt;0,"","◄")</f>
        <v>◄</v>
      </c>
      <c r="V47" s="26" t="str">
        <f>IF(V49&gt;0,"","◄")</f>
        <v>◄</v>
      </c>
      <c r="W47" s="13" t="s">
        <v>0</v>
      </c>
      <c r="Y47" s="114"/>
    </row>
    <row r="48" spans="1:25" ht="14.4" customHeight="1" x14ac:dyDescent="0.5">
      <c r="A48" s="113"/>
      <c r="B48" s="23"/>
      <c r="C48" s="16" t="s">
        <v>3</v>
      </c>
      <c r="D48" s="21"/>
      <c r="E48" s="169" t="s">
        <v>169</v>
      </c>
      <c r="F48" s="171">
        <v>1995</v>
      </c>
      <c r="G48" s="172" t="s">
        <v>163</v>
      </c>
      <c r="H48" s="43"/>
      <c r="I48" s="39"/>
      <c r="J48" s="20"/>
      <c r="K48" s="20"/>
      <c r="L48" s="20"/>
      <c r="M48" s="174" t="s">
        <v>168</v>
      </c>
      <c r="N48" s="18"/>
      <c r="O48" s="17"/>
      <c r="P48" s="5"/>
      <c r="Q48" s="176" t="str">
        <f>IF(AND(R48="",S48&gt;0),"?",IF(R48="","◄",IF(S48&gt;=1,"►","")))</f>
        <v>◄</v>
      </c>
      <c r="R48" s="167"/>
      <c r="S48" s="167"/>
      <c r="T48" s="16" t="s">
        <v>3</v>
      </c>
      <c r="U48" s="14"/>
      <c r="V48" s="15"/>
      <c r="W48" s="13" t="s">
        <v>0</v>
      </c>
      <c r="Y48" s="111"/>
    </row>
    <row r="49" spans="1:25" ht="14.4" customHeight="1" thickBot="1" x14ac:dyDescent="0.55000000000000004">
      <c r="A49" s="112"/>
      <c r="B49" s="22"/>
      <c r="C49" s="16" t="s">
        <v>1</v>
      </c>
      <c r="D49" s="21"/>
      <c r="E49" s="170" t="s">
        <v>131</v>
      </c>
      <c r="F49" s="170"/>
      <c r="G49" s="180">
        <v>150</v>
      </c>
      <c r="H49" s="43"/>
      <c r="I49" s="39"/>
      <c r="J49" s="20"/>
      <c r="K49" s="20"/>
      <c r="L49" s="20"/>
      <c r="M49" s="175"/>
      <c r="N49" s="18"/>
      <c r="O49" s="17"/>
      <c r="P49" s="5"/>
      <c r="Q49" s="177"/>
      <c r="R49" s="168"/>
      <c r="S49" s="168"/>
      <c r="T49" s="16" t="s">
        <v>1</v>
      </c>
      <c r="U49" s="15"/>
      <c r="V49" s="14"/>
      <c r="W49" s="13" t="s">
        <v>0</v>
      </c>
      <c r="Y49" s="111"/>
    </row>
    <row r="50" spans="1:25" ht="16.2" thickBot="1" x14ac:dyDescent="0.35">
      <c r="A50" s="115"/>
      <c r="B50" s="70" t="str">
        <f>IF(COUNTIF(C51:C57,"x")&gt;0,"x","")</f>
        <v/>
      </c>
      <c r="C50" s="69"/>
      <c r="D50" s="64" t="s">
        <v>167</v>
      </c>
      <c r="E50" s="67"/>
      <c r="F50" s="65"/>
      <c r="G50" s="66"/>
      <c r="H50" s="65"/>
      <c r="I50" s="65"/>
      <c r="J50" s="65"/>
      <c r="K50" s="65"/>
      <c r="L50" s="65"/>
      <c r="M50" s="27"/>
      <c r="N50" s="118" t="s">
        <v>166</v>
      </c>
      <c r="O50" s="117" t="s">
        <v>165</v>
      </c>
      <c r="P50" s="27"/>
      <c r="Q50" s="29"/>
      <c r="R50" s="26" t="str">
        <f>IF(R51&gt;0,"","◄")</f>
        <v>◄</v>
      </c>
      <c r="S50" s="28" t="str">
        <f>IF(S51&gt;0,"►","")</f>
        <v/>
      </c>
      <c r="T50" s="27"/>
      <c r="U50" s="26" t="str">
        <f>IF(U51&gt;0,"","◄")</f>
        <v>◄</v>
      </c>
      <c r="V50" s="26" t="str">
        <f>IF(V52&gt;0,"","◄")</f>
        <v>◄</v>
      </c>
      <c r="W50" s="13" t="s">
        <v>0</v>
      </c>
      <c r="Y50" s="114"/>
    </row>
    <row r="51" spans="1:25" ht="14.4" customHeight="1" x14ac:dyDescent="0.5">
      <c r="A51" s="113"/>
      <c r="B51" s="23"/>
      <c r="C51" s="16" t="s">
        <v>3</v>
      </c>
      <c r="D51" s="21"/>
      <c r="E51" s="169" t="s">
        <v>164</v>
      </c>
      <c r="F51" s="171">
        <v>1996</v>
      </c>
      <c r="G51" s="172" t="s">
        <v>163</v>
      </c>
      <c r="H51" s="43"/>
      <c r="I51" s="39"/>
      <c r="J51" s="20"/>
      <c r="K51" s="20"/>
      <c r="L51" s="20"/>
      <c r="M51" s="174" t="s">
        <v>162</v>
      </c>
      <c r="N51" s="18"/>
      <c r="O51" s="17"/>
      <c r="P51" s="5"/>
      <c r="Q51" s="176" t="str">
        <f>IF(AND(R51="",S51&gt;0),"?",IF(R51="","◄",IF(S51&gt;=1,"►","")))</f>
        <v>◄</v>
      </c>
      <c r="R51" s="167"/>
      <c r="S51" s="167"/>
      <c r="T51" s="16" t="s">
        <v>3</v>
      </c>
      <c r="U51" s="14"/>
      <c r="V51" s="15"/>
      <c r="W51" s="13" t="s">
        <v>0</v>
      </c>
      <c r="Y51" s="111"/>
    </row>
    <row r="52" spans="1:25" ht="14.4" customHeight="1" thickBot="1" x14ac:dyDescent="0.55000000000000004">
      <c r="A52" s="112"/>
      <c r="B52" s="22"/>
      <c r="C52" s="16" t="s">
        <v>1</v>
      </c>
      <c r="D52" s="21"/>
      <c r="E52" s="170" t="s">
        <v>131</v>
      </c>
      <c r="F52" s="170"/>
      <c r="G52" s="180">
        <v>150</v>
      </c>
      <c r="H52" s="43"/>
      <c r="I52" s="39"/>
      <c r="J52" s="20"/>
      <c r="K52" s="20"/>
      <c r="L52" s="20"/>
      <c r="M52" s="175"/>
      <c r="N52" s="18"/>
      <c r="O52" s="17"/>
      <c r="P52" s="5"/>
      <c r="Q52" s="177"/>
      <c r="R52" s="168"/>
      <c r="S52" s="168"/>
      <c r="T52" s="16" t="s">
        <v>1</v>
      </c>
      <c r="U52" s="15"/>
      <c r="V52" s="14"/>
      <c r="W52" s="13" t="s">
        <v>0</v>
      </c>
      <c r="Y52" s="111"/>
    </row>
    <row r="53" spans="1:25" ht="16.2" thickBot="1" x14ac:dyDescent="0.35">
      <c r="A53" s="115"/>
      <c r="B53" s="70" t="str">
        <f>IF(COUNTIF(C54:C60,"x")&gt;0,"x","")</f>
        <v/>
      </c>
      <c r="C53" s="69"/>
      <c r="D53" s="64" t="s">
        <v>161</v>
      </c>
      <c r="E53" s="67"/>
      <c r="F53" s="65"/>
      <c r="G53" s="66"/>
      <c r="H53" s="65"/>
      <c r="I53" s="65"/>
      <c r="J53" s="65"/>
      <c r="K53" s="65"/>
      <c r="L53" s="65"/>
      <c r="M53" s="27"/>
      <c r="N53" s="118" t="s">
        <v>160</v>
      </c>
      <c r="O53" s="117" t="s">
        <v>159</v>
      </c>
      <c r="P53" s="27"/>
      <c r="Q53" s="29"/>
      <c r="R53" s="26" t="str">
        <f>IF(R54&gt;0,"","◄")</f>
        <v>◄</v>
      </c>
      <c r="S53" s="28" t="str">
        <f>IF(S54&gt;0,"►","")</f>
        <v/>
      </c>
      <c r="T53" s="27"/>
      <c r="U53" s="26" t="str">
        <f>IF(U54&gt;0,"","◄")</f>
        <v>◄</v>
      </c>
      <c r="V53" s="26" t="str">
        <f>IF(V55&gt;0,"","◄")</f>
        <v>◄</v>
      </c>
      <c r="W53" s="13" t="s">
        <v>0</v>
      </c>
      <c r="Y53" s="114"/>
    </row>
    <row r="54" spans="1:25" ht="14.4" customHeight="1" x14ac:dyDescent="0.5">
      <c r="A54" s="113"/>
      <c r="B54" s="23"/>
      <c r="C54" s="16" t="s">
        <v>3</v>
      </c>
      <c r="D54" s="21"/>
      <c r="E54" s="169" t="s">
        <v>158</v>
      </c>
      <c r="F54" s="171">
        <v>1997</v>
      </c>
      <c r="G54" s="172" t="s">
        <v>99</v>
      </c>
      <c r="H54" s="43"/>
      <c r="I54" s="39"/>
      <c r="J54" s="20"/>
      <c r="K54" s="20"/>
      <c r="L54" s="20"/>
      <c r="M54" s="174" t="s">
        <v>157</v>
      </c>
      <c r="N54" s="18"/>
      <c r="O54" s="17"/>
      <c r="P54" s="5"/>
      <c r="Q54" s="176" t="str">
        <f>IF(AND(R54="",S54&gt;0),"?",IF(R54="","◄",IF(S54&gt;=1,"►","")))</f>
        <v>◄</v>
      </c>
      <c r="R54" s="167"/>
      <c r="S54" s="167"/>
      <c r="T54" s="16" t="s">
        <v>3</v>
      </c>
      <c r="U54" s="14"/>
      <c r="V54" s="15"/>
      <c r="W54" s="13" t="s">
        <v>0</v>
      </c>
      <c r="Y54" s="111"/>
    </row>
    <row r="55" spans="1:25" ht="14.4" customHeight="1" thickBot="1" x14ac:dyDescent="0.55000000000000004">
      <c r="A55" s="112"/>
      <c r="B55" s="22"/>
      <c r="C55" s="16" t="s">
        <v>1</v>
      </c>
      <c r="D55" s="21"/>
      <c r="E55" s="170" t="s">
        <v>131</v>
      </c>
      <c r="F55" s="170"/>
      <c r="G55" s="180">
        <v>150</v>
      </c>
      <c r="H55" s="43"/>
      <c r="I55" s="39"/>
      <c r="J55" s="20"/>
      <c r="K55" s="20"/>
      <c r="L55" s="20"/>
      <c r="M55" s="175"/>
      <c r="N55" s="18"/>
      <c r="O55" s="17"/>
      <c r="P55" s="5"/>
      <c r="Q55" s="177"/>
      <c r="R55" s="168"/>
      <c r="S55" s="168"/>
      <c r="T55" s="16" t="s">
        <v>1</v>
      </c>
      <c r="U55" s="15"/>
      <c r="V55" s="14"/>
      <c r="W55" s="13" t="s">
        <v>0</v>
      </c>
      <c r="Y55" s="111"/>
    </row>
    <row r="56" spans="1:25" ht="16.2" thickBot="1" x14ac:dyDescent="0.35">
      <c r="A56" s="115"/>
      <c r="B56" s="70" t="str">
        <f>IF(COUNTIF(C57:C63,"x")&gt;0,"x","")</f>
        <v/>
      </c>
      <c r="C56" s="69"/>
      <c r="D56" s="64" t="s">
        <v>156</v>
      </c>
      <c r="E56" s="67"/>
      <c r="F56" s="65"/>
      <c r="G56" s="66"/>
      <c r="H56" s="65"/>
      <c r="I56" s="65"/>
      <c r="J56" s="65"/>
      <c r="K56" s="65"/>
      <c r="L56" s="65"/>
      <c r="M56" s="27"/>
      <c r="N56" s="118" t="s">
        <v>155</v>
      </c>
      <c r="O56" s="117" t="s">
        <v>154</v>
      </c>
      <c r="P56" s="27"/>
      <c r="Q56" s="29"/>
      <c r="R56" s="26" t="str">
        <f>IF(R57&gt;0,"","◄")</f>
        <v>◄</v>
      </c>
      <c r="S56" s="28" t="str">
        <f>IF(S57&gt;0,"►","")</f>
        <v/>
      </c>
      <c r="T56" s="27"/>
      <c r="U56" s="26" t="str">
        <f>IF(U57&gt;0,"","◄")</f>
        <v>◄</v>
      </c>
      <c r="V56" s="26" t="str">
        <f>IF(V58&gt;0,"","◄")</f>
        <v>◄</v>
      </c>
      <c r="W56" s="13" t="s">
        <v>0</v>
      </c>
      <c r="Y56" s="114"/>
    </row>
    <row r="57" spans="1:25" ht="14.4" customHeight="1" x14ac:dyDescent="0.5">
      <c r="A57" s="113"/>
      <c r="B57" s="23"/>
      <c r="C57" s="16" t="s">
        <v>3</v>
      </c>
      <c r="D57" s="21"/>
      <c r="E57" s="169" t="s">
        <v>153</v>
      </c>
      <c r="F57" s="171">
        <v>1998</v>
      </c>
      <c r="G57" s="172" t="s">
        <v>99</v>
      </c>
      <c r="H57" s="43"/>
      <c r="I57" s="39"/>
      <c r="J57" s="20"/>
      <c r="K57" s="20"/>
      <c r="L57" s="20"/>
      <c r="M57" s="174" t="s">
        <v>152</v>
      </c>
      <c r="N57" s="18"/>
      <c r="O57" s="17"/>
      <c r="P57" s="5"/>
      <c r="Q57" s="176" t="str">
        <f>IF(AND(R57="",S57&gt;0),"?",IF(R57="","◄",IF(S57&gt;=1,"►","")))</f>
        <v>◄</v>
      </c>
      <c r="R57" s="167"/>
      <c r="S57" s="167"/>
      <c r="T57" s="16" t="s">
        <v>3</v>
      </c>
      <c r="U57" s="14"/>
      <c r="V57" s="15"/>
      <c r="W57" s="13" t="s">
        <v>0</v>
      </c>
      <c r="Y57" s="111"/>
    </row>
    <row r="58" spans="1:25" ht="14.4" customHeight="1" thickBot="1" x14ac:dyDescent="0.55000000000000004">
      <c r="A58" s="112"/>
      <c r="B58" s="22"/>
      <c r="C58" s="16" t="s">
        <v>1</v>
      </c>
      <c r="D58" s="21"/>
      <c r="E58" s="170" t="s">
        <v>131</v>
      </c>
      <c r="F58" s="170"/>
      <c r="G58" s="180">
        <v>150</v>
      </c>
      <c r="H58" s="43"/>
      <c r="I58" s="39"/>
      <c r="J58" s="20"/>
      <c r="K58" s="20"/>
      <c r="L58" s="20"/>
      <c r="M58" s="175"/>
      <c r="N58" s="18"/>
      <c r="O58" s="17"/>
      <c r="P58" s="5"/>
      <c r="Q58" s="177"/>
      <c r="R58" s="168"/>
      <c r="S58" s="168"/>
      <c r="T58" s="16" t="s">
        <v>1</v>
      </c>
      <c r="U58" s="15"/>
      <c r="V58" s="14"/>
      <c r="W58" s="13" t="s">
        <v>0</v>
      </c>
      <c r="Y58" s="111"/>
    </row>
    <row r="59" spans="1:25" ht="16.2" thickBot="1" x14ac:dyDescent="0.35">
      <c r="A59" s="115"/>
      <c r="B59" s="70" t="str">
        <f>IF(COUNTIF(C60:C66,"x")&gt;0,"x","")</f>
        <v/>
      </c>
      <c r="C59" s="69"/>
      <c r="D59" s="64" t="s">
        <v>151</v>
      </c>
      <c r="E59" s="67"/>
      <c r="F59" s="65"/>
      <c r="G59" s="66"/>
      <c r="H59" s="65"/>
      <c r="I59" s="65"/>
      <c r="J59" s="65"/>
      <c r="K59" s="65"/>
      <c r="L59" s="65"/>
      <c r="M59" s="27"/>
      <c r="N59" s="118" t="s">
        <v>150</v>
      </c>
      <c r="O59" s="117" t="s">
        <v>149</v>
      </c>
      <c r="P59" s="27"/>
      <c r="Q59" s="29"/>
      <c r="R59" s="26" t="str">
        <f>IF(R60&gt;0,"","◄")</f>
        <v>◄</v>
      </c>
      <c r="S59" s="28" t="str">
        <f>IF(S60&gt;0,"►","")</f>
        <v/>
      </c>
      <c r="T59" s="27"/>
      <c r="U59" s="26" t="str">
        <f>IF(U60&gt;0,"","◄")</f>
        <v>◄</v>
      </c>
      <c r="V59" s="26" t="str">
        <f>IF(V61&gt;0,"","◄")</f>
        <v>◄</v>
      </c>
      <c r="W59" s="13" t="s">
        <v>0</v>
      </c>
      <c r="Y59" s="114"/>
    </row>
    <row r="60" spans="1:25" ht="14.4" customHeight="1" x14ac:dyDescent="0.5">
      <c r="A60" s="113"/>
      <c r="B60" s="23"/>
      <c r="C60" s="16" t="s">
        <v>3</v>
      </c>
      <c r="D60" s="21"/>
      <c r="E60" s="169" t="s">
        <v>148</v>
      </c>
      <c r="F60" s="171">
        <v>1998</v>
      </c>
      <c r="G60" s="172" t="s">
        <v>99</v>
      </c>
      <c r="H60" s="43"/>
      <c r="I60" s="39"/>
      <c r="J60" s="20"/>
      <c r="K60" s="20"/>
      <c r="L60" s="20"/>
      <c r="M60" s="174" t="s">
        <v>147</v>
      </c>
      <c r="N60" s="18"/>
      <c r="O60" s="17"/>
      <c r="P60" s="5"/>
      <c r="Q60" s="176" t="str">
        <f>IF(AND(R60="",S60&gt;0),"?",IF(R60="","◄",IF(S60&gt;=1,"►","")))</f>
        <v>◄</v>
      </c>
      <c r="R60" s="167"/>
      <c r="S60" s="167"/>
      <c r="T60" s="16" t="s">
        <v>3</v>
      </c>
      <c r="U60" s="14"/>
      <c r="V60" s="15"/>
      <c r="W60" s="13" t="s">
        <v>0</v>
      </c>
      <c r="Y60" s="111"/>
    </row>
    <row r="61" spans="1:25" ht="14.4" customHeight="1" thickBot="1" x14ac:dyDescent="0.55000000000000004">
      <c r="A61" s="112"/>
      <c r="B61" s="22"/>
      <c r="C61" s="16" t="s">
        <v>1</v>
      </c>
      <c r="D61" s="21"/>
      <c r="E61" s="170" t="s">
        <v>131</v>
      </c>
      <c r="F61" s="170"/>
      <c r="G61" s="180">
        <v>150</v>
      </c>
      <c r="H61" s="43"/>
      <c r="I61" s="39"/>
      <c r="J61" s="20"/>
      <c r="K61" s="20"/>
      <c r="L61" s="20"/>
      <c r="M61" s="175"/>
      <c r="N61" s="18"/>
      <c r="O61" s="17"/>
      <c r="P61" s="5"/>
      <c r="Q61" s="177"/>
      <c r="R61" s="168"/>
      <c r="S61" s="168"/>
      <c r="T61" s="16" t="s">
        <v>1</v>
      </c>
      <c r="U61" s="15"/>
      <c r="V61" s="14"/>
      <c r="W61" s="13" t="s">
        <v>0</v>
      </c>
      <c r="Y61" s="111"/>
    </row>
    <row r="62" spans="1:25" ht="16.2" thickBot="1" x14ac:dyDescent="0.35">
      <c r="A62" s="115"/>
      <c r="B62" s="70" t="str">
        <f>IF(COUNTIF(C63:C69,"x")&gt;0,"x","")</f>
        <v/>
      </c>
      <c r="C62" s="69"/>
      <c r="D62" s="64" t="s">
        <v>146</v>
      </c>
      <c r="E62" s="67"/>
      <c r="F62" s="65"/>
      <c r="G62" s="66"/>
      <c r="H62" s="65"/>
      <c r="I62" s="65"/>
      <c r="J62" s="65"/>
      <c r="K62" s="65"/>
      <c r="L62" s="65"/>
      <c r="M62" s="27"/>
      <c r="N62" s="30">
        <v>36266</v>
      </c>
      <c r="O62" s="62" t="s">
        <v>145</v>
      </c>
      <c r="P62" s="27"/>
      <c r="Q62" s="29"/>
      <c r="R62" s="26" t="str">
        <f>IF(R63&gt;0,"","◄")</f>
        <v>◄</v>
      </c>
      <c r="S62" s="28" t="str">
        <f>IF(S63&gt;0,"►","")</f>
        <v/>
      </c>
      <c r="T62" s="27"/>
      <c r="U62" s="26" t="str">
        <f>IF(U63&gt;0,"","◄")</f>
        <v>◄</v>
      </c>
      <c r="V62" s="26" t="str">
        <f>IF(V64&gt;0,"","◄")</f>
        <v>◄</v>
      </c>
      <c r="W62" s="13" t="s">
        <v>0</v>
      </c>
      <c r="Y62" s="114"/>
    </row>
    <row r="63" spans="1:25" ht="14.4" customHeight="1" x14ac:dyDescent="0.5">
      <c r="A63" s="113"/>
      <c r="B63" s="23"/>
      <c r="C63" s="16" t="s">
        <v>3</v>
      </c>
      <c r="D63" s="21"/>
      <c r="E63" s="169" t="s">
        <v>144</v>
      </c>
      <c r="F63" s="171">
        <v>1999</v>
      </c>
      <c r="G63" s="172" t="s">
        <v>99</v>
      </c>
      <c r="H63" s="43"/>
      <c r="I63" s="39"/>
      <c r="J63" s="20"/>
      <c r="K63" s="20"/>
      <c r="L63" s="20"/>
      <c r="M63" s="174" t="s">
        <v>143</v>
      </c>
      <c r="N63" s="18"/>
      <c r="O63" s="17"/>
      <c r="P63" s="5"/>
      <c r="Q63" s="176" t="str">
        <f>IF(AND(R63="",S63&gt;0),"?",IF(R63="","◄",IF(S63&gt;=1,"►","")))</f>
        <v>◄</v>
      </c>
      <c r="R63" s="167"/>
      <c r="S63" s="167"/>
      <c r="T63" s="16" t="s">
        <v>3</v>
      </c>
      <c r="U63" s="14"/>
      <c r="V63" s="15"/>
      <c r="W63" s="13" t="s">
        <v>0</v>
      </c>
      <c r="Y63" s="111"/>
    </row>
    <row r="64" spans="1:25" ht="14.4" customHeight="1" thickBot="1" x14ac:dyDescent="0.55000000000000004">
      <c r="A64" s="112"/>
      <c r="B64" s="22"/>
      <c r="C64" s="16" t="s">
        <v>1</v>
      </c>
      <c r="D64" s="21"/>
      <c r="E64" s="170" t="s">
        <v>131</v>
      </c>
      <c r="F64" s="170"/>
      <c r="G64" s="180">
        <v>150</v>
      </c>
      <c r="H64" s="43"/>
      <c r="I64" s="39"/>
      <c r="J64" s="20"/>
      <c r="K64" s="20"/>
      <c r="L64" s="20"/>
      <c r="M64" s="175"/>
      <c r="N64" s="18"/>
      <c r="O64" s="17"/>
      <c r="P64" s="5"/>
      <c r="Q64" s="177"/>
      <c r="R64" s="168"/>
      <c r="S64" s="168"/>
      <c r="T64" s="16" t="s">
        <v>1</v>
      </c>
      <c r="U64" s="15"/>
      <c r="V64" s="14"/>
      <c r="W64" s="13" t="s">
        <v>0</v>
      </c>
      <c r="Y64" s="111"/>
    </row>
    <row r="65" spans="1:25" ht="14.4" customHeight="1" thickBot="1" x14ac:dyDescent="0.35">
      <c r="A65" s="116"/>
      <c r="B65" s="11"/>
      <c r="C65" s="10"/>
      <c r="D65" s="64" t="s">
        <v>142</v>
      </c>
      <c r="E65" s="67"/>
      <c r="F65" s="65"/>
      <c r="G65" s="66"/>
      <c r="H65" s="65"/>
      <c r="I65" s="65"/>
      <c r="J65" s="65"/>
      <c r="K65" s="65"/>
      <c r="L65" s="65"/>
      <c r="M65" s="27"/>
      <c r="N65" s="30">
        <v>36343</v>
      </c>
      <c r="O65" s="62" t="s">
        <v>141</v>
      </c>
      <c r="P65" s="5"/>
      <c r="Q65" s="29"/>
      <c r="R65" s="26" t="str">
        <f>IF(R66&gt;0,"","◄")</f>
        <v>◄</v>
      </c>
      <c r="S65" s="28" t="str">
        <f>IF(S66&gt;0,"►","")</f>
        <v/>
      </c>
      <c r="T65" s="27"/>
      <c r="U65" s="26" t="str">
        <f>IF(U66&gt;0,"","◄")</f>
        <v>◄</v>
      </c>
      <c r="V65" s="26" t="str">
        <f>IF(V67&gt;0,"","◄")</f>
        <v>◄</v>
      </c>
      <c r="W65" s="13" t="s">
        <v>0</v>
      </c>
      <c r="Y65" s="114"/>
    </row>
    <row r="66" spans="1:25" ht="14.4" customHeight="1" x14ac:dyDescent="0.5">
      <c r="A66" s="113"/>
      <c r="B66" s="23"/>
      <c r="C66" s="16" t="s">
        <v>3</v>
      </c>
      <c r="D66" s="21"/>
      <c r="E66" s="169" t="s">
        <v>140</v>
      </c>
      <c r="F66" s="171">
        <v>1999</v>
      </c>
      <c r="G66" s="172" t="s">
        <v>139</v>
      </c>
      <c r="H66" s="43"/>
      <c r="I66" s="39"/>
      <c r="J66" s="20"/>
      <c r="K66" s="20"/>
      <c r="L66" s="20"/>
      <c r="M66" s="174" t="s">
        <v>138</v>
      </c>
      <c r="N66" s="18"/>
      <c r="O66" s="17"/>
      <c r="P66" s="5"/>
      <c r="Q66" s="176" t="str">
        <f>IF(AND(R66="",S66&gt;0),"?",IF(R66="","◄",IF(S66&gt;=1,"►","")))</f>
        <v>◄</v>
      </c>
      <c r="R66" s="167"/>
      <c r="S66" s="167"/>
      <c r="T66" s="16" t="s">
        <v>3</v>
      </c>
      <c r="U66" s="14"/>
      <c r="V66" s="15"/>
      <c r="W66" s="13" t="s">
        <v>0</v>
      </c>
      <c r="Y66" s="111"/>
    </row>
    <row r="67" spans="1:25" ht="14.4" customHeight="1" thickBot="1" x14ac:dyDescent="0.55000000000000004">
      <c r="A67" s="112"/>
      <c r="B67" s="22" t="s">
        <v>137</v>
      </c>
      <c r="C67" s="16" t="s">
        <v>1</v>
      </c>
      <c r="D67" s="21"/>
      <c r="E67" s="170" t="s">
        <v>131</v>
      </c>
      <c r="F67" s="170"/>
      <c r="G67" s="180">
        <v>150</v>
      </c>
      <c r="H67" s="43"/>
      <c r="I67" s="39"/>
      <c r="J67" s="20"/>
      <c r="K67" s="20"/>
      <c r="L67" s="20"/>
      <c r="M67" s="175"/>
      <c r="N67" s="18"/>
      <c r="O67" s="17"/>
      <c r="P67" s="5"/>
      <c r="Q67" s="177"/>
      <c r="R67" s="168"/>
      <c r="S67" s="168"/>
      <c r="T67" s="16" t="s">
        <v>1</v>
      </c>
      <c r="U67" s="15"/>
      <c r="V67" s="14"/>
      <c r="W67" s="13" t="s">
        <v>0</v>
      </c>
      <c r="Y67" s="111"/>
    </row>
    <row r="68" spans="1:25" ht="16.2" thickBot="1" x14ac:dyDescent="0.35">
      <c r="A68" s="115"/>
      <c r="B68" s="70" t="str">
        <f>IF(COUNTIF(C69:C70,"x")&gt;0,"x","")</f>
        <v/>
      </c>
      <c r="C68" s="69"/>
      <c r="D68" s="64" t="s">
        <v>136</v>
      </c>
      <c r="E68" s="67"/>
      <c r="F68" s="65"/>
      <c r="G68" s="66"/>
      <c r="H68" s="65"/>
      <c r="I68" s="65"/>
      <c r="J68" s="65"/>
      <c r="K68" s="65"/>
      <c r="L68" s="65"/>
      <c r="M68" s="27"/>
      <c r="N68" s="30" t="s">
        <v>135</v>
      </c>
      <c r="O68" s="62" t="s">
        <v>134</v>
      </c>
      <c r="P68" s="27"/>
      <c r="Q68" s="29"/>
      <c r="R68" s="26" t="str">
        <f>IF(R69&gt;0,"","◄")</f>
        <v>◄</v>
      </c>
      <c r="S68" s="28" t="str">
        <f>IF(S69&gt;0,"►","")</f>
        <v/>
      </c>
      <c r="T68" s="27"/>
      <c r="U68" s="26" t="str">
        <f>IF(U69&gt;0,"","◄")</f>
        <v>◄</v>
      </c>
      <c r="V68" s="26" t="str">
        <f>IF(V70&gt;0,"","◄")</f>
        <v>◄</v>
      </c>
      <c r="W68" s="13" t="s">
        <v>0</v>
      </c>
      <c r="Y68" s="114"/>
    </row>
    <row r="69" spans="1:25" ht="14.4" customHeight="1" x14ac:dyDescent="0.5">
      <c r="A69" s="113"/>
      <c r="B69" s="23"/>
      <c r="C69" s="16" t="s">
        <v>3</v>
      </c>
      <c r="D69" s="21"/>
      <c r="E69" s="169" t="s">
        <v>133</v>
      </c>
      <c r="F69" s="171">
        <v>1999</v>
      </c>
      <c r="G69" s="172" t="s">
        <v>99</v>
      </c>
      <c r="H69" s="43"/>
      <c r="I69" s="39"/>
      <c r="J69" s="20"/>
      <c r="K69" s="20"/>
      <c r="L69" s="20"/>
      <c r="M69" s="174" t="s">
        <v>132</v>
      </c>
      <c r="N69" s="18"/>
      <c r="O69" s="17"/>
      <c r="P69" s="5"/>
      <c r="Q69" s="176" t="str">
        <f>IF(AND(R69="",S69&gt;0),"?",IF(R69="","◄",IF(S69&gt;=1,"►","")))</f>
        <v>◄</v>
      </c>
      <c r="R69" s="167"/>
      <c r="S69" s="167"/>
      <c r="T69" s="16" t="s">
        <v>3</v>
      </c>
      <c r="U69" s="14"/>
      <c r="V69" s="15"/>
      <c r="W69" s="13" t="s">
        <v>0</v>
      </c>
      <c r="Y69" s="111"/>
    </row>
    <row r="70" spans="1:25" ht="14.4" customHeight="1" thickBot="1" x14ac:dyDescent="0.55000000000000004">
      <c r="A70" s="112"/>
      <c r="B70" s="22"/>
      <c r="C70" s="16" t="s">
        <v>1</v>
      </c>
      <c r="D70" s="21"/>
      <c r="E70" s="170" t="s">
        <v>131</v>
      </c>
      <c r="F70" s="170"/>
      <c r="G70" s="180">
        <v>150</v>
      </c>
      <c r="H70" s="43"/>
      <c r="I70" s="39"/>
      <c r="J70" s="20"/>
      <c r="K70" s="20"/>
      <c r="L70" s="20"/>
      <c r="M70" s="175"/>
      <c r="N70" s="18"/>
      <c r="O70" s="17"/>
      <c r="P70" s="5"/>
      <c r="Q70" s="177"/>
      <c r="R70" s="168"/>
      <c r="S70" s="168"/>
      <c r="T70" s="16" t="s">
        <v>1</v>
      </c>
      <c r="U70" s="15"/>
      <c r="V70" s="14"/>
      <c r="W70" s="13" t="s">
        <v>0</v>
      </c>
      <c r="Y70" s="111"/>
    </row>
    <row r="71" spans="1:25" ht="15.6" customHeight="1" x14ac:dyDescent="0.25">
      <c r="A71" s="12"/>
      <c r="B71" s="11"/>
      <c r="C71" s="10"/>
      <c r="D71" s="8"/>
      <c r="E71" s="8"/>
      <c r="F71" s="9"/>
      <c r="G71" s="8"/>
      <c r="H71" s="9"/>
      <c r="I71" s="8"/>
      <c r="J71" s="8"/>
      <c r="K71" s="8"/>
      <c r="L71" s="8"/>
      <c r="M71" s="6"/>
      <c r="N71" s="7"/>
      <c r="O71" s="6"/>
      <c r="P71" s="5"/>
      <c r="Q71" s="5"/>
      <c r="R71" s="5"/>
      <c r="S71" s="5"/>
      <c r="T71" s="5"/>
      <c r="U71" s="5"/>
      <c r="V71" s="5"/>
      <c r="W71" s="5"/>
    </row>
    <row r="72" spans="1:25" ht="15.6" customHeight="1" x14ac:dyDescent="0.25"/>
    <row r="73" spans="1:25" ht="15.6" customHeight="1" x14ac:dyDescent="0.25"/>
    <row r="74" spans="1:25" ht="15.6" customHeight="1" x14ac:dyDescent="0.25"/>
    <row r="75" spans="1:25" ht="15.6" customHeight="1" x14ac:dyDescent="0.25"/>
    <row r="76" spans="1:25" ht="15.6" customHeight="1" x14ac:dyDescent="0.25"/>
    <row r="77" spans="1:25" ht="15.6" customHeight="1" x14ac:dyDescent="0.25"/>
    <row r="78" spans="1:25" ht="15.6" customHeight="1" x14ac:dyDescent="0.25"/>
  </sheetData>
  <sheetProtection sheet="1" objects="1" scenarios="1"/>
  <autoFilter ref="A1:W70" xr:uid="{00000000-0001-0000-0000-000000000000}"/>
  <mergeCells count="137">
    <mergeCell ref="E66:E67"/>
    <mergeCell ref="F66:F67"/>
    <mergeCell ref="G66:G67"/>
    <mergeCell ref="M66:M67"/>
    <mergeCell ref="Q66:Q67"/>
    <mergeCell ref="R66:R67"/>
    <mergeCell ref="R63:R64"/>
    <mergeCell ref="S63:S64"/>
    <mergeCell ref="S66:S67"/>
    <mergeCell ref="E69:E70"/>
    <mergeCell ref="F69:F70"/>
    <mergeCell ref="G69:G70"/>
    <mergeCell ref="M69:M70"/>
    <mergeCell ref="Q69:Q70"/>
    <mergeCell ref="R69:R70"/>
    <mergeCell ref="S69:S70"/>
    <mergeCell ref="G54:G55"/>
    <mergeCell ref="M54:M55"/>
    <mergeCell ref="Q54:Q55"/>
    <mergeCell ref="R54:R55"/>
    <mergeCell ref="S60:S61"/>
    <mergeCell ref="E63:E64"/>
    <mergeCell ref="F63:F64"/>
    <mergeCell ref="G63:G64"/>
    <mergeCell ref="M63:M64"/>
    <mergeCell ref="Q63:Q64"/>
    <mergeCell ref="S54:S55"/>
    <mergeCell ref="E57:E58"/>
    <mergeCell ref="F57:F58"/>
    <mergeCell ref="G57:G58"/>
    <mergeCell ref="M57:M58"/>
    <mergeCell ref="Q57:Q58"/>
    <mergeCell ref="R57:R58"/>
    <mergeCell ref="S57:S58"/>
    <mergeCell ref="E54:E55"/>
    <mergeCell ref="F54:F55"/>
    <mergeCell ref="E60:E61"/>
    <mergeCell ref="F60:F61"/>
    <mergeCell ref="G60:G61"/>
    <mergeCell ref="M60:M61"/>
    <mergeCell ref="Q60:Q61"/>
    <mergeCell ref="R60:R61"/>
    <mergeCell ref="R51:R52"/>
    <mergeCell ref="S51:S52"/>
    <mergeCell ref="E48:E49"/>
    <mergeCell ref="F48:F49"/>
    <mergeCell ref="G48:G49"/>
    <mergeCell ref="M48:M49"/>
    <mergeCell ref="Q48:Q49"/>
    <mergeCell ref="R48:R49"/>
    <mergeCell ref="G42:G43"/>
    <mergeCell ref="M42:M43"/>
    <mergeCell ref="Q42:Q43"/>
    <mergeCell ref="R42:R43"/>
    <mergeCell ref="S48:S49"/>
    <mergeCell ref="E51:E52"/>
    <mergeCell ref="F51:F52"/>
    <mergeCell ref="G51:G52"/>
    <mergeCell ref="M51:M52"/>
    <mergeCell ref="Q51:Q52"/>
    <mergeCell ref="S42:S43"/>
    <mergeCell ref="E45:E46"/>
    <mergeCell ref="F45:F46"/>
    <mergeCell ref="G45:G46"/>
    <mergeCell ref="M45:M46"/>
    <mergeCell ref="Q45:Q46"/>
    <mergeCell ref="R45:R46"/>
    <mergeCell ref="S45:S46"/>
    <mergeCell ref="E42:E43"/>
    <mergeCell ref="F42:F43"/>
    <mergeCell ref="R39:R40"/>
    <mergeCell ref="S39:S40"/>
    <mergeCell ref="E36:E37"/>
    <mergeCell ref="F36:F37"/>
    <mergeCell ref="G36:G37"/>
    <mergeCell ref="M36:M37"/>
    <mergeCell ref="Q36:Q37"/>
    <mergeCell ref="R36:R37"/>
    <mergeCell ref="G31:G32"/>
    <mergeCell ref="M31:M32"/>
    <mergeCell ref="Q31:Q32"/>
    <mergeCell ref="R31:R32"/>
    <mergeCell ref="S36:S37"/>
    <mergeCell ref="E39:E40"/>
    <mergeCell ref="F39:F40"/>
    <mergeCell ref="G39:G40"/>
    <mergeCell ref="M39:M40"/>
    <mergeCell ref="Q39:Q40"/>
    <mergeCell ref="S31:S32"/>
    <mergeCell ref="E33:E34"/>
    <mergeCell ref="F33:F34"/>
    <mergeCell ref="G33:G34"/>
    <mergeCell ref="M33:M34"/>
    <mergeCell ref="Q33:Q34"/>
    <mergeCell ref="R33:R34"/>
    <mergeCell ref="S33:S34"/>
    <mergeCell ref="E31:E32"/>
    <mergeCell ref="F31:F32"/>
    <mergeCell ref="S27:S28"/>
    <mergeCell ref="E12:E13"/>
    <mergeCell ref="F12:F13"/>
    <mergeCell ref="G12:G13"/>
    <mergeCell ref="M12:M13"/>
    <mergeCell ref="Q12:Q13"/>
    <mergeCell ref="R12:R13"/>
    <mergeCell ref="S9:S10"/>
    <mergeCell ref="A5:A6"/>
    <mergeCell ref="B5:B6"/>
    <mergeCell ref="S12:S13"/>
    <mergeCell ref="E27:E28"/>
    <mergeCell ref="F27:F28"/>
    <mergeCell ref="G27:G28"/>
    <mergeCell ref="M27:M28"/>
    <mergeCell ref="Q27:Q28"/>
    <mergeCell ref="R27:R28"/>
    <mergeCell ref="E9:E10"/>
    <mergeCell ref="F9:F10"/>
    <mergeCell ref="G9:G10"/>
    <mergeCell ref="M9:M10"/>
    <mergeCell ref="Q9:Q10"/>
    <mergeCell ref="R9:R10"/>
    <mergeCell ref="A2:B3"/>
    <mergeCell ref="C2:C5"/>
    <mergeCell ref="N2:O2"/>
    <mergeCell ref="R2:S2"/>
    <mergeCell ref="R5:R6"/>
    <mergeCell ref="S5:S6"/>
    <mergeCell ref="U2:V2"/>
    <mergeCell ref="N3:O3"/>
    <mergeCell ref="Q3:Q6"/>
    <mergeCell ref="R3:S3"/>
    <mergeCell ref="U3:V3"/>
    <mergeCell ref="H4:L4"/>
    <mergeCell ref="N4:O4"/>
    <mergeCell ref="H5:I5"/>
    <mergeCell ref="J5:M5"/>
    <mergeCell ref="N5:O5"/>
  </mergeCells>
  <conditionalFormatting sqref="Q7:Q8">
    <cfRule type="cellIs" priority="63" operator="equal">
      <formula>"◄"</formula>
    </cfRule>
    <cfRule type="cellIs" dxfId="143" priority="62" operator="equal">
      <formula>"•"</formula>
    </cfRule>
    <cfRule type="cellIs" dxfId="142" priority="61" operator="equal">
      <formula>"◄"</formula>
    </cfRule>
    <cfRule type="cellIs" dxfId="141" priority="64" operator="equal">
      <formula>"►"</formula>
    </cfRule>
  </conditionalFormatting>
  <conditionalFormatting sqref="Q11">
    <cfRule type="cellIs" dxfId="140" priority="56" operator="equal">
      <formula>"►"</formula>
    </cfRule>
    <cfRule type="cellIs" priority="55" operator="equal">
      <formula>"◄"</formula>
    </cfRule>
    <cfRule type="cellIs" dxfId="139" priority="54" operator="equal">
      <formula>"•"</formula>
    </cfRule>
    <cfRule type="cellIs" dxfId="138" priority="53" operator="equal">
      <formula>"◄"</formula>
    </cfRule>
  </conditionalFormatting>
  <conditionalFormatting sqref="Q26">
    <cfRule type="cellIs" dxfId="137" priority="52" operator="equal">
      <formula>"►"</formula>
    </cfRule>
    <cfRule type="cellIs" priority="51" operator="equal">
      <formula>"◄"</formula>
    </cfRule>
    <cfRule type="cellIs" dxfId="136" priority="50" operator="equal">
      <formula>"•"</formula>
    </cfRule>
    <cfRule type="cellIs" dxfId="135" priority="49" operator="equal">
      <formula>"◄"</formula>
    </cfRule>
  </conditionalFormatting>
  <conditionalFormatting sqref="Q30">
    <cfRule type="cellIs" dxfId="134" priority="48" operator="equal">
      <formula>"►"</formula>
    </cfRule>
    <cfRule type="cellIs" priority="47" operator="equal">
      <formula>"◄"</formula>
    </cfRule>
    <cfRule type="cellIs" dxfId="133" priority="46" operator="equal">
      <formula>"•"</formula>
    </cfRule>
    <cfRule type="cellIs" dxfId="132" priority="45" operator="equal">
      <formula>"◄"</formula>
    </cfRule>
  </conditionalFormatting>
  <conditionalFormatting sqref="Q35">
    <cfRule type="cellIs" dxfId="131" priority="41" operator="equal">
      <formula>"◄"</formula>
    </cfRule>
    <cfRule type="cellIs" dxfId="130" priority="44" operator="equal">
      <formula>"►"</formula>
    </cfRule>
    <cfRule type="cellIs" priority="43" operator="equal">
      <formula>"◄"</formula>
    </cfRule>
    <cfRule type="cellIs" dxfId="129" priority="42" operator="equal">
      <formula>"•"</formula>
    </cfRule>
  </conditionalFormatting>
  <conditionalFormatting sqref="Q38">
    <cfRule type="cellIs" dxfId="128" priority="40" operator="equal">
      <formula>"►"</formula>
    </cfRule>
    <cfRule type="cellIs" priority="39" operator="equal">
      <formula>"◄"</formula>
    </cfRule>
    <cfRule type="cellIs" dxfId="127" priority="38" operator="equal">
      <formula>"•"</formula>
    </cfRule>
    <cfRule type="cellIs" dxfId="126" priority="37" operator="equal">
      <formula>"◄"</formula>
    </cfRule>
  </conditionalFormatting>
  <conditionalFormatting sqref="Q41">
    <cfRule type="cellIs" dxfId="125" priority="33" operator="equal">
      <formula>"◄"</formula>
    </cfRule>
    <cfRule type="cellIs" dxfId="124" priority="34" operator="equal">
      <formula>"•"</formula>
    </cfRule>
    <cfRule type="cellIs" priority="35" operator="equal">
      <formula>"◄"</formula>
    </cfRule>
    <cfRule type="cellIs" dxfId="123" priority="36" operator="equal">
      <formula>"►"</formula>
    </cfRule>
  </conditionalFormatting>
  <conditionalFormatting sqref="Q44">
    <cfRule type="cellIs" dxfId="122" priority="32" operator="equal">
      <formula>"►"</formula>
    </cfRule>
    <cfRule type="cellIs" priority="31" operator="equal">
      <formula>"◄"</formula>
    </cfRule>
    <cfRule type="cellIs" dxfId="121" priority="30" operator="equal">
      <formula>"•"</formula>
    </cfRule>
    <cfRule type="cellIs" dxfId="120" priority="29" operator="equal">
      <formula>"◄"</formula>
    </cfRule>
  </conditionalFormatting>
  <conditionalFormatting sqref="Q47">
    <cfRule type="cellIs" dxfId="119" priority="25" operator="equal">
      <formula>"◄"</formula>
    </cfRule>
    <cfRule type="cellIs" dxfId="118" priority="28" operator="equal">
      <formula>"►"</formula>
    </cfRule>
    <cfRule type="cellIs" priority="27" operator="equal">
      <formula>"◄"</formula>
    </cfRule>
    <cfRule type="cellIs" dxfId="117" priority="26" operator="equal">
      <formula>"•"</formula>
    </cfRule>
  </conditionalFormatting>
  <conditionalFormatting sqref="Q50">
    <cfRule type="cellIs" dxfId="116" priority="22" operator="equal">
      <formula>"•"</formula>
    </cfRule>
    <cfRule type="cellIs" dxfId="115" priority="24" operator="equal">
      <formula>"►"</formula>
    </cfRule>
    <cfRule type="cellIs" priority="23" operator="equal">
      <formula>"◄"</formula>
    </cfRule>
    <cfRule type="cellIs" dxfId="114" priority="21" operator="equal">
      <formula>"◄"</formula>
    </cfRule>
  </conditionalFormatting>
  <conditionalFormatting sqref="Q53">
    <cfRule type="cellIs" priority="19" operator="equal">
      <formula>"◄"</formula>
    </cfRule>
    <cfRule type="cellIs" dxfId="113" priority="18" operator="equal">
      <formula>"•"</formula>
    </cfRule>
    <cfRule type="cellIs" dxfId="112" priority="17" operator="equal">
      <formula>"◄"</formula>
    </cfRule>
    <cfRule type="cellIs" dxfId="111" priority="20" operator="equal">
      <formula>"►"</formula>
    </cfRule>
  </conditionalFormatting>
  <conditionalFormatting sqref="Q56">
    <cfRule type="cellIs" dxfId="110" priority="16" operator="equal">
      <formula>"►"</formula>
    </cfRule>
    <cfRule type="cellIs" priority="15" operator="equal">
      <formula>"◄"</formula>
    </cfRule>
    <cfRule type="cellIs" dxfId="109" priority="14" operator="equal">
      <formula>"•"</formula>
    </cfRule>
    <cfRule type="cellIs" dxfId="108" priority="13" operator="equal">
      <formula>"◄"</formula>
    </cfRule>
  </conditionalFormatting>
  <conditionalFormatting sqref="Q59">
    <cfRule type="cellIs" dxfId="107" priority="9" operator="equal">
      <formula>"◄"</formula>
    </cfRule>
    <cfRule type="cellIs" dxfId="106" priority="12" operator="equal">
      <formula>"►"</formula>
    </cfRule>
    <cfRule type="cellIs" priority="11" operator="equal">
      <formula>"◄"</formula>
    </cfRule>
    <cfRule type="cellIs" dxfId="105" priority="10" operator="equal">
      <formula>"•"</formula>
    </cfRule>
  </conditionalFormatting>
  <conditionalFormatting sqref="Q62">
    <cfRule type="cellIs" dxfId="104" priority="5" operator="equal">
      <formula>"◄"</formula>
    </cfRule>
    <cfRule type="cellIs" dxfId="103" priority="6" operator="equal">
      <formula>"•"</formula>
    </cfRule>
    <cfRule type="cellIs" priority="7" operator="equal">
      <formula>"◄"</formula>
    </cfRule>
    <cfRule type="cellIs" dxfId="102" priority="8" operator="equal">
      <formula>"►"</formula>
    </cfRule>
  </conditionalFormatting>
  <conditionalFormatting sqref="Q65">
    <cfRule type="cellIs" dxfId="101" priority="57" operator="equal">
      <formula>"◄"</formula>
    </cfRule>
    <cfRule type="cellIs" dxfId="100" priority="58" operator="equal">
      <formula>"•"</formula>
    </cfRule>
    <cfRule type="cellIs" priority="59" operator="equal">
      <formula>"◄"</formula>
    </cfRule>
    <cfRule type="cellIs" dxfId="99" priority="60" operator="equal">
      <formula>"►"</formula>
    </cfRule>
  </conditionalFormatting>
  <conditionalFormatting sqref="Q68">
    <cfRule type="cellIs" dxfId="98" priority="2" operator="equal">
      <formula>"•"</formula>
    </cfRule>
    <cfRule type="cellIs" priority="3" operator="equal">
      <formula>"◄"</formula>
    </cfRule>
    <cfRule type="cellIs" dxfId="97" priority="4" operator="equal">
      <formula>"►"</formula>
    </cfRule>
    <cfRule type="cellIs" dxfId="96" priority="1" operator="equal">
      <formula>"◄"</formula>
    </cfRule>
  </conditionalFormatting>
  <printOptions horizontalCentered="1"/>
  <pageMargins left="0" right="0" top="0.19685039370078741" bottom="0" header="0" footer="0"/>
  <pageSetup paperSize="9" scale="74" orientation="landscape" r:id="rId1"/>
  <headerFooter alignWithMargins="0">
    <oddHeader>&amp;C&amp;G</oddHeader>
    <oddFooter>&amp;R
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38D5-08CB-406D-8EFE-0BC95E0C5CD4}">
  <dimension ref="A1:W113"/>
  <sheetViews>
    <sheetView showZeros="0" tabSelected="1" zoomScale="80" zoomScaleNormal="80" workbookViewId="0">
      <pane ySplit="7" topLeftCell="A8" activePane="bottomLeft" state="frozen"/>
      <selection pane="bottomLeft" activeCell="F9" sqref="F9:F10"/>
    </sheetView>
  </sheetViews>
  <sheetFormatPr defaultColWidth="8.88671875" defaultRowHeight="14.4" x14ac:dyDescent="0.25"/>
  <cols>
    <col min="1" max="1" width="5" style="4" customWidth="1"/>
    <col min="2" max="2" width="5" style="3" customWidth="1"/>
    <col min="3" max="3" width="3.44140625" style="1" customWidth="1"/>
    <col min="4" max="4" width="3.21875" style="1" customWidth="1"/>
    <col min="5" max="5" width="9.77734375" style="2" customWidth="1"/>
    <col min="6" max="7" width="7.44140625" style="1" customWidth="1"/>
    <col min="8" max="8" width="6.33203125" style="1" customWidth="1"/>
    <col min="9" max="9" width="7.44140625" style="1" customWidth="1"/>
    <col min="10" max="12" width="4.77734375" style="1" customWidth="1"/>
    <col min="13" max="13" width="76.33203125" style="1" customWidth="1"/>
    <col min="14" max="14" width="26.44140625" style="1" customWidth="1"/>
    <col min="15" max="15" width="41.44140625" style="1" customWidth="1"/>
    <col min="16" max="16" width="0.88671875" style="1" customWidth="1"/>
    <col min="17" max="17" width="3" style="1" customWidth="1"/>
    <col min="18" max="18" width="6.44140625" style="1" customWidth="1"/>
    <col min="19" max="19" width="7.88671875" style="1" customWidth="1"/>
    <col min="20" max="20" width="3" style="1" customWidth="1"/>
    <col min="21" max="22" width="5.5546875" style="1" customWidth="1"/>
    <col min="23" max="23" width="3.44140625" style="1" customWidth="1"/>
    <col min="24" max="16384" width="8.88671875" style="1"/>
  </cols>
  <sheetData>
    <row r="1" spans="1:23" ht="14.4" customHeight="1" thickBot="1" x14ac:dyDescent="0.3">
      <c r="B1" s="110"/>
      <c r="C1" s="109"/>
      <c r="D1" s="108"/>
      <c r="E1" s="108"/>
      <c r="F1" s="108"/>
      <c r="G1" s="108"/>
      <c r="H1" s="107"/>
      <c r="I1" s="107"/>
      <c r="J1" s="106"/>
    </row>
    <row r="2" spans="1:23" ht="49.8" customHeight="1" thickTop="1" thickBot="1" x14ac:dyDescent="0.3">
      <c r="A2" s="136" t="s">
        <v>130</v>
      </c>
      <c r="B2" s="137"/>
      <c r="C2" s="187"/>
      <c r="D2" s="86" t="s">
        <v>114</v>
      </c>
      <c r="E2" s="102" t="s">
        <v>129</v>
      </c>
      <c r="F2" s="105"/>
      <c r="G2" s="104"/>
      <c r="H2" s="103"/>
      <c r="I2" s="102"/>
      <c r="J2" s="102"/>
      <c r="K2" s="102"/>
      <c r="L2" s="102"/>
      <c r="M2" s="101"/>
      <c r="N2" s="140" t="s">
        <v>128</v>
      </c>
      <c r="O2" s="141"/>
      <c r="P2" s="27"/>
      <c r="Q2" s="100"/>
      <c r="R2" s="142" t="s">
        <v>127</v>
      </c>
      <c r="S2" s="143"/>
      <c r="T2" s="27"/>
      <c r="U2" s="142" t="s">
        <v>127</v>
      </c>
      <c r="V2" s="143"/>
      <c r="W2" s="13" t="s">
        <v>0</v>
      </c>
    </row>
    <row r="3" spans="1:23" ht="55.8" customHeight="1" thickTop="1" thickBot="1" x14ac:dyDescent="0.3">
      <c r="A3" s="138"/>
      <c r="B3" s="137"/>
      <c r="C3" s="187"/>
      <c r="D3" s="86" t="s">
        <v>114</v>
      </c>
      <c r="E3" s="99" t="s">
        <v>126</v>
      </c>
      <c r="F3" s="98"/>
      <c r="G3" s="97"/>
      <c r="H3" s="96"/>
      <c r="I3" s="95"/>
      <c r="J3" s="95"/>
      <c r="K3" s="95"/>
      <c r="L3" s="95"/>
      <c r="M3" s="94"/>
      <c r="N3" s="148" t="s">
        <v>125</v>
      </c>
      <c r="O3" s="149"/>
      <c r="P3" s="27"/>
      <c r="Q3" s="150"/>
      <c r="R3" s="151" t="s">
        <v>124</v>
      </c>
      <c r="S3" s="152"/>
      <c r="T3" s="27"/>
      <c r="U3" s="153" t="s">
        <v>123</v>
      </c>
      <c r="V3" s="154"/>
      <c r="W3" s="13" t="s">
        <v>0</v>
      </c>
    </row>
    <row r="4" spans="1:23" ht="33" customHeight="1" thickTop="1" thickBot="1" x14ac:dyDescent="0.35">
      <c r="A4" s="93"/>
      <c r="B4" s="93"/>
      <c r="C4" s="187"/>
      <c r="D4" s="86" t="s">
        <v>114</v>
      </c>
      <c r="E4" s="92" t="s">
        <v>122</v>
      </c>
      <c r="F4" s="91" t="s">
        <v>121</v>
      </c>
      <c r="G4" s="90" t="s">
        <v>120</v>
      </c>
      <c r="H4" s="155" t="s">
        <v>119</v>
      </c>
      <c r="I4" s="156"/>
      <c r="J4" s="156"/>
      <c r="K4" s="156"/>
      <c r="L4" s="157"/>
      <c r="M4" s="89" t="s">
        <v>118</v>
      </c>
      <c r="N4" s="158" t="s">
        <v>117</v>
      </c>
      <c r="O4" s="159"/>
      <c r="P4" s="27"/>
      <c r="Q4" s="150"/>
      <c r="R4" s="88">
        <f>SUM(R9:R105)</f>
        <v>0</v>
      </c>
      <c r="S4" s="87">
        <f>SUM(S9:S105)</f>
        <v>0</v>
      </c>
      <c r="T4" s="27"/>
      <c r="U4" s="78"/>
      <c r="V4" s="78"/>
      <c r="W4" s="13" t="s">
        <v>0</v>
      </c>
    </row>
    <row r="5" spans="1:23" ht="33" customHeight="1" thickBot="1" x14ac:dyDescent="0.35">
      <c r="A5" s="178" t="s">
        <v>116</v>
      </c>
      <c r="B5" s="178" t="s">
        <v>115</v>
      </c>
      <c r="C5" s="187"/>
      <c r="D5" s="86" t="s">
        <v>114</v>
      </c>
      <c r="E5" s="85"/>
      <c r="F5" s="84"/>
      <c r="G5" s="83"/>
      <c r="H5" s="160" t="s">
        <v>113</v>
      </c>
      <c r="I5" s="161"/>
      <c r="J5" s="162">
        <f>COUNTIF(A9:B106,"x")</f>
        <v>1</v>
      </c>
      <c r="K5" s="163"/>
      <c r="L5" s="163"/>
      <c r="M5" s="164"/>
      <c r="N5" s="165" t="s">
        <v>112</v>
      </c>
      <c r="O5" s="166"/>
      <c r="P5" s="27"/>
      <c r="Q5" s="150"/>
      <c r="R5" s="144" t="s">
        <v>111</v>
      </c>
      <c r="S5" s="146" t="s">
        <v>110</v>
      </c>
      <c r="T5" s="27"/>
      <c r="U5" s="78"/>
      <c r="V5" s="78"/>
      <c r="W5" s="13" t="s">
        <v>0</v>
      </c>
    </row>
    <row r="6" spans="1:23" ht="19.2" customHeight="1" x14ac:dyDescent="0.25">
      <c r="A6" s="179"/>
      <c r="B6" s="179"/>
      <c r="C6" s="81"/>
      <c r="D6" s="82"/>
      <c r="E6" s="81"/>
      <c r="F6" s="81"/>
      <c r="G6" s="81"/>
      <c r="H6" s="81"/>
      <c r="I6" s="81"/>
      <c r="J6" s="81"/>
      <c r="K6" s="65"/>
      <c r="L6" s="65"/>
      <c r="M6" s="65"/>
      <c r="N6" s="80" t="s">
        <v>109</v>
      </c>
      <c r="O6" s="79" t="s">
        <v>108</v>
      </c>
      <c r="P6" s="27"/>
      <c r="Q6" s="150"/>
      <c r="R6" s="145"/>
      <c r="S6" s="147"/>
      <c r="T6" s="27"/>
      <c r="U6" s="78"/>
      <c r="V6" s="78"/>
      <c r="W6" s="13" t="s">
        <v>0</v>
      </c>
    </row>
    <row r="7" spans="1:23" ht="16.2" thickBot="1" x14ac:dyDescent="0.3">
      <c r="A7" s="71"/>
      <c r="B7" s="70"/>
      <c r="C7" s="69">
        <f>ROWS(C8:C98)/2+1</f>
        <v>46.5</v>
      </c>
      <c r="D7" s="77" t="s">
        <v>107</v>
      </c>
      <c r="E7" s="76"/>
      <c r="F7" s="75"/>
      <c r="G7" s="75"/>
      <c r="H7" s="75"/>
      <c r="I7" s="75"/>
      <c r="J7" s="75"/>
      <c r="K7" s="75"/>
      <c r="L7" s="75"/>
      <c r="M7" s="74"/>
      <c r="N7" s="27"/>
      <c r="O7" s="27"/>
      <c r="P7" s="27"/>
      <c r="Q7" s="29"/>
      <c r="R7" s="73"/>
      <c r="S7" s="72"/>
      <c r="T7" s="27"/>
      <c r="U7" s="73"/>
      <c r="V7" s="72"/>
      <c r="W7" s="13" t="s">
        <v>0</v>
      </c>
    </row>
    <row r="8" spans="1:23" ht="16.2" thickBot="1" x14ac:dyDescent="0.3">
      <c r="A8" s="71"/>
      <c r="B8" s="70" t="str">
        <f>IF(COUNTIF(C9:C15,"x")&gt;0,"x","")</f>
        <v/>
      </c>
      <c r="C8" s="69"/>
      <c r="D8" s="68" t="s">
        <v>106</v>
      </c>
      <c r="E8" s="67"/>
      <c r="F8" s="65"/>
      <c r="G8" s="66"/>
      <c r="H8" s="65"/>
      <c r="I8" s="65"/>
      <c r="J8" s="65"/>
      <c r="K8" s="65"/>
      <c r="L8" s="65"/>
      <c r="M8" s="27"/>
      <c r="N8" s="27" t="s">
        <v>105</v>
      </c>
      <c r="O8" s="62" t="s">
        <v>104</v>
      </c>
      <c r="P8" s="27"/>
      <c r="Q8" s="29"/>
      <c r="R8" s="26" t="str">
        <f>IF(R9&gt;0,"","◄")</f>
        <v>◄</v>
      </c>
      <c r="S8" s="28" t="str">
        <f>IF(S9&gt;0,"►","")</f>
        <v/>
      </c>
      <c r="T8" s="27"/>
      <c r="U8" s="26" t="str">
        <f>IF(U9&gt;0,"","◄")</f>
        <v>◄</v>
      </c>
      <c r="V8" s="26" t="str">
        <f>IF(V10&gt;0,"","◄")</f>
        <v>◄</v>
      </c>
      <c r="W8" s="13" t="s">
        <v>0</v>
      </c>
    </row>
    <row r="9" spans="1:23" ht="14.4" customHeight="1" x14ac:dyDescent="0.25">
      <c r="A9" s="22"/>
      <c r="B9" s="23"/>
      <c r="C9" s="16" t="s">
        <v>3</v>
      </c>
      <c r="D9" s="21"/>
      <c r="E9" s="169" t="str">
        <f>LEFT(M9,7)</f>
        <v xml:space="preserve">2887HK </v>
      </c>
      <c r="F9" s="171">
        <v>2000</v>
      </c>
      <c r="G9" s="172" t="s">
        <v>99</v>
      </c>
      <c r="H9" s="43"/>
      <c r="I9" s="39"/>
      <c r="J9" s="20"/>
      <c r="K9" s="20"/>
      <c r="L9" s="20"/>
      <c r="M9" s="174" t="s">
        <v>103</v>
      </c>
      <c r="N9" s="18"/>
      <c r="O9" s="17"/>
      <c r="P9" s="16"/>
      <c r="Q9" s="176" t="str">
        <f>IF(AND(R9="",S9&gt;0),"?",IF(R9="","◄",IF(S9&gt;=1,"►","")))</f>
        <v>◄</v>
      </c>
      <c r="R9" s="167"/>
      <c r="S9" s="167"/>
      <c r="T9" s="16" t="s">
        <v>3</v>
      </c>
      <c r="U9" s="14"/>
      <c r="V9" s="15"/>
      <c r="W9" s="13" t="s">
        <v>0</v>
      </c>
    </row>
    <row r="10" spans="1:23" ht="14.4" customHeight="1" thickBot="1" x14ac:dyDescent="0.3">
      <c r="A10" s="23"/>
      <c r="B10" s="22"/>
      <c r="C10" s="16" t="s">
        <v>1</v>
      </c>
      <c r="D10" s="21"/>
      <c r="E10" s="170"/>
      <c r="F10" s="170"/>
      <c r="G10" s="180">
        <v>150</v>
      </c>
      <c r="H10" s="43"/>
      <c r="I10" s="39"/>
      <c r="J10" s="20"/>
      <c r="K10" s="20"/>
      <c r="L10" s="20"/>
      <c r="M10" s="175"/>
      <c r="N10" s="18"/>
      <c r="O10" s="17"/>
      <c r="P10" s="16"/>
      <c r="Q10" s="177"/>
      <c r="R10" s="168"/>
      <c r="S10" s="168"/>
      <c r="T10" s="16" t="s">
        <v>1</v>
      </c>
      <c r="U10" s="15"/>
      <c r="V10" s="14"/>
      <c r="W10" s="13" t="s">
        <v>0</v>
      </c>
    </row>
    <row r="11" spans="1:23" ht="14.4" customHeight="1" thickBot="1" x14ac:dyDescent="0.3">
      <c r="A11" s="31"/>
      <c r="B11" s="11"/>
      <c r="C11" s="10"/>
      <c r="D11" s="64" t="s">
        <v>102</v>
      </c>
      <c r="E11" s="63"/>
      <c r="F11" s="35"/>
      <c r="G11" s="35"/>
      <c r="H11" s="35"/>
      <c r="I11" s="35"/>
      <c r="J11" s="35"/>
      <c r="K11" s="35"/>
      <c r="L11" s="35"/>
      <c r="M11" s="34"/>
      <c r="N11" s="30" t="s">
        <v>101</v>
      </c>
      <c r="O11" s="62" t="s">
        <v>100</v>
      </c>
      <c r="P11" s="5"/>
      <c r="Q11" s="29"/>
      <c r="R11" s="26" t="str">
        <f>IF(R12&gt;0,"","◄")</f>
        <v>◄</v>
      </c>
      <c r="S11" s="28" t="str">
        <f>IF(S12&gt;0,"►","")</f>
        <v/>
      </c>
      <c r="T11" s="27"/>
      <c r="U11" s="26" t="str">
        <f>IF(U12&gt;0,"","◄")</f>
        <v>◄</v>
      </c>
      <c r="V11" s="26" t="str">
        <f>IF(V13&gt;0,"","◄")</f>
        <v>◄</v>
      </c>
      <c r="W11" s="13" t="s">
        <v>0</v>
      </c>
    </row>
    <row r="12" spans="1:23" ht="14.4" customHeight="1" x14ac:dyDescent="0.25">
      <c r="A12" s="22"/>
      <c r="B12" s="23"/>
      <c r="C12" s="16" t="s">
        <v>3</v>
      </c>
      <c r="D12" s="21"/>
      <c r="E12" s="169" t="str">
        <f>LEFT(M12,7)</f>
        <v xml:space="preserve">2892HK </v>
      </c>
      <c r="F12" s="171">
        <v>2000</v>
      </c>
      <c r="G12" s="172" t="s">
        <v>99</v>
      </c>
      <c r="H12" s="43"/>
      <c r="I12" s="39"/>
      <c r="J12" s="20"/>
      <c r="K12" s="20"/>
      <c r="L12" s="20"/>
      <c r="M12" s="174" t="s">
        <v>98</v>
      </c>
      <c r="N12" s="18"/>
      <c r="O12" s="17"/>
      <c r="P12" s="16"/>
      <c r="Q12" s="176" t="str">
        <f>IF(AND(R12="",S12&gt;0),"?",IF(R12="","◄",IF(S12&gt;=1,"►","")))</f>
        <v>◄</v>
      </c>
      <c r="R12" s="167"/>
      <c r="S12" s="167"/>
      <c r="T12" s="16" t="s">
        <v>3</v>
      </c>
      <c r="U12" s="14"/>
      <c r="V12" s="15"/>
      <c r="W12" s="13" t="s">
        <v>0</v>
      </c>
    </row>
    <row r="13" spans="1:23" ht="14.4" customHeight="1" thickBot="1" x14ac:dyDescent="0.3">
      <c r="A13" s="23"/>
      <c r="B13" s="22"/>
      <c r="C13" s="16" t="s">
        <v>1</v>
      </c>
      <c r="D13" s="21"/>
      <c r="E13" s="170" t="str">
        <f>LEFT(M13,7)</f>
        <v xml:space="preserve">2892HK </v>
      </c>
      <c r="F13" s="170"/>
      <c r="G13" s="180">
        <v>150</v>
      </c>
      <c r="H13" s="43"/>
      <c r="I13" s="39"/>
      <c r="J13" s="20"/>
      <c r="K13" s="20"/>
      <c r="L13" s="20"/>
      <c r="M13" s="175" t="s">
        <v>98</v>
      </c>
      <c r="N13" s="18"/>
      <c r="O13" s="17"/>
      <c r="P13" s="16"/>
      <c r="Q13" s="177"/>
      <c r="R13" s="168"/>
      <c r="S13" s="168"/>
      <c r="T13" s="16" t="s">
        <v>1</v>
      </c>
      <c r="U13" s="15"/>
      <c r="V13" s="14"/>
      <c r="W13" s="13" t="s">
        <v>0</v>
      </c>
    </row>
    <row r="14" spans="1:23" ht="14.4" customHeight="1" thickBot="1" x14ac:dyDescent="0.3">
      <c r="A14" s="31"/>
      <c r="B14" s="11"/>
      <c r="C14" s="10"/>
      <c r="D14" s="64" t="s">
        <v>97</v>
      </c>
      <c r="E14" s="63"/>
      <c r="F14" s="35"/>
      <c r="G14" s="35"/>
      <c r="H14" s="35"/>
      <c r="I14" s="35"/>
      <c r="J14" s="35"/>
      <c r="K14" s="35"/>
      <c r="L14" s="35"/>
      <c r="M14" s="34"/>
      <c r="N14" s="30" t="s">
        <v>96</v>
      </c>
      <c r="O14" s="62" t="s">
        <v>95</v>
      </c>
      <c r="P14" s="5"/>
      <c r="Q14" s="29"/>
      <c r="R14" s="26" t="str">
        <f>IF(R15&gt;0,"","◄")</f>
        <v>◄</v>
      </c>
      <c r="S14" s="28" t="str">
        <f>IF(S15&gt;0,"►","")</f>
        <v/>
      </c>
      <c r="T14" s="27"/>
      <c r="U14" s="26" t="str">
        <f>IF(U15&gt;0,"","◄")</f>
        <v>◄</v>
      </c>
      <c r="V14" s="26" t="str">
        <f>IF(V16&gt;0,"","◄")</f>
        <v>◄</v>
      </c>
      <c r="W14" s="13" t="s">
        <v>0</v>
      </c>
    </row>
    <row r="15" spans="1:23" ht="14.4" customHeight="1" x14ac:dyDescent="0.25">
      <c r="A15" s="22"/>
      <c r="B15" s="23"/>
      <c r="C15" s="16" t="s">
        <v>3</v>
      </c>
      <c r="D15" s="21"/>
      <c r="E15" s="169" t="str">
        <f>LEFT(M15,7)</f>
        <v xml:space="preserve">3002HK </v>
      </c>
      <c r="F15" s="171">
        <v>2001</v>
      </c>
      <c r="G15" s="181">
        <v>3.72</v>
      </c>
      <c r="H15" s="43"/>
      <c r="I15" s="39"/>
      <c r="J15" s="20"/>
      <c r="K15" s="20"/>
      <c r="L15" s="20"/>
      <c r="M15" s="174" t="s">
        <v>94</v>
      </c>
      <c r="N15" s="18"/>
      <c r="O15" s="17"/>
      <c r="P15" s="16"/>
      <c r="Q15" s="176" t="str">
        <f>IF(AND(R15="",S15&gt;0),"?",IF(R15="","◄",IF(S15&gt;=1,"►","")))</f>
        <v>◄</v>
      </c>
      <c r="R15" s="167"/>
      <c r="S15" s="167"/>
      <c r="T15" s="16" t="s">
        <v>3</v>
      </c>
      <c r="U15" s="14"/>
      <c r="V15" s="15"/>
      <c r="W15" s="13" t="s">
        <v>0</v>
      </c>
    </row>
    <row r="16" spans="1:23" ht="14.4" customHeight="1" thickBot="1" x14ac:dyDescent="0.3">
      <c r="A16" s="23"/>
      <c r="B16" s="22"/>
      <c r="C16" s="16" t="s">
        <v>1</v>
      </c>
      <c r="D16" s="21"/>
      <c r="E16" s="170" t="str">
        <f>LEFT(M16,7)</f>
        <v xml:space="preserve">3002HK </v>
      </c>
      <c r="F16" s="170"/>
      <c r="G16" s="182">
        <v>150</v>
      </c>
      <c r="H16" s="43"/>
      <c r="I16" s="39"/>
      <c r="J16" s="20"/>
      <c r="K16" s="20"/>
      <c r="L16" s="20"/>
      <c r="M16" s="175" t="s">
        <v>94</v>
      </c>
      <c r="N16" s="18"/>
      <c r="O16" s="17"/>
      <c r="P16" s="16"/>
      <c r="Q16" s="177"/>
      <c r="R16" s="168"/>
      <c r="S16" s="168"/>
      <c r="T16" s="16" t="s">
        <v>1</v>
      </c>
      <c r="U16" s="15"/>
      <c r="V16" s="14"/>
      <c r="W16" s="13" t="s">
        <v>0</v>
      </c>
    </row>
    <row r="17" spans="1:23" ht="14.4" customHeight="1" thickBot="1" x14ac:dyDescent="0.3">
      <c r="A17" s="31"/>
      <c r="B17" s="11"/>
      <c r="C17" s="10"/>
      <c r="D17" s="64" t="s">
        <v>93</v>
      </c>
      <c r="E17" s="63"/>
      <c r="F17" s="35"/>
      <c r="G17" s="35"/>
      <c r="H17" s="35"/>
      <c r="I17" s="35"/>
      <c r="J17" s="35"/>
      <c r="K17" s="35"/>
      <c r="L17" s="35"/>
      <c r="M17" s="34"/>
      <c r="N17" s="30" t="s">
        <v>92</v>
      </c>
      <c r="O17" s="62" t="s">
        <v>91</v>
      </c>
      <c r="P17" s="5"/>
      <c r="Q17" s="29"/>
      <c r="R17" s="26" t="str">
        <f>IF(R18&gt;0,"","◄")</f>
        <v>◄</v>
      </c>
      <c r="S17" s="28" t="str">
        <f>IF(S18&gt;0,"►","")</f>
        <v/>
      </c>
      <c r="T17" s="27"/>
      <c r="U17" s="26" t="str">
        <f>IF(U18&gt;0,"","◄")</f>
        <v>◄</v>
      </c>
      <c r="V17" s="26" t="str">
        <f>IF(V19&gt;0,"","◄")</f>
        <v>◄</v>
      </c>
      <c r="W17" s="13" t="s">
        <v>0</v>
      </c>
    </row>
    <row r="18" spans="1:23" ht="14.4" customHeight="1" x14ac:dyDescent="0.25">
      <c r="A18" s="22"/>
      <c r="B18" s="23"/>
      <c r="C18" s="16" t="s">
        <v>3</v>
      </c>
      <c r="D18" s="21"/>
      <c r="E18" s="169" t="str">
        <f>LEFT(M18,7)</f>
        <v xml:space="preserve">3008HK </v>
      </c>
      <c r="F18" s="171">
        <v>2001</v>
      </c>
      <c r="G18" s="181">
        <v>3.72</v>
      </c>
      <c r="H18" s="43"/>
      <c r="I18" s="39"/>
      <c r="J18" s="20"/>
      <c r="K18" s="20"/>
      <c r="L18" s="20"/>
      <c r="M18" s="174" t="s">
        <v>90</v>
      </c>
      <c r="N18" s="18"/>
      <c r="O18" s="17"/>
      <c r="P18" s="16"/>
      <c r="Q18" s="176" t="str">
        <f>IF(AND(R18="",S18&gt;0),"?",IF(R18="","◄",IF(S18&gt;=1,"►","")))</f>
        <v>◄</v>
      </c>
      <c r="R18" s="167"/>
      <c r="S18" s="167"/>
      <c r="T18" s="16" t="s">
        <v>3</v>
      </c>
      <c r="U18" s="14"/>
      <c r="V18" s="15"/>
      <c r="W18" s="13" t="s">
        <v>0</v>
      </c>
    </row>
    <row r="19" spans="1:23" ht="14.4" customHeight="1" thickBot="1" x14ac:dyDescent="0.3">
      <c r="A19" s="23"/>
      <c r="B19" s="22"/>
      <c r="C19" s="16" t="s">
        <v>1</v>
      </c>
      <c r="D19" s="21"/>
      <c r="E19" s="170" t="str">
        <f>LEFT(M19,7)</f>
        <v xml:space="preserve">3008HK </v>
      </c>
      <c r="F19" s="170"/>
      <c r="G19" s="182">
        <v>150</v>
      </c>
      <c r="H19" s="43"/>
      <c r="I19" s="39"/>
      <c r="J19" s="20"/>
      <c r="K19" s="20"/>
      <c r="L19" s="20"/>
      <c r="M19" s="175" t="s">
        <v>90</v>
      </c>
      <c r="N19" s="18"/>
      <c r="O19" s="17"/>
      <c r="P19" s="16"/>
      <c r="Q19" s="177"/>
      <c r="R19" s="168"/>
      <c r="S19" s="168"/>
      <c r="T19" s="16" t="s">
        <v>1</v>
      </c>
      <c r="U19" s="15"/>
      <c r="V19" s="14"/>
      <c r="W19" s="13" t="s">
        <v>0</v>
      </c>
    </row>
    <row r="20" spans="1:23" ht="14.4" customHeight="1" thickBot="1" x14ac:dyDescent="0.3">
      <c r="A20" s="31"/>
      <c r="B20" s="11"/>
      <c r="C20" s="10"/>
      <c r="D20" s="64" t="s">
        <v>89</v>
      </c>
      <c r="E20" s="63"/>
      <c r="F20" s="35"/>
      <c r="G20" s="35"/>
      <c r="H20" s="35"/>
      <c r="I20" s="35"/>
      <c r="J20" s="35"/>
      <c r="K20" s="35"/>
      <c r="L20" s="35"/>
      <c r="M20" s="34"/>
      <c r="N20" s="30">
        <v>37256</v>
      </c>
      <c r="O20" s="62" t="s">
        <v>88</v>
      </c>
      <c r="P20" s="5"/>
      <c r="Q20" s="29"/>
      <c r="R20" s="26" t="str">
        <f>IF(R21&gt;0,"","◄")</f>
        <v>◄</v>
      </c>
      <c r="S20" s="28" t="str">
        <f>IF(S21&gt;0,"►","")</f>
        <v/>
      </c>
      <c r="T20" s="27"/>
      <c r="U20" s="26" t="str">
        <f>IF(U21&gt;0,"","◄")</f>
        <v>◄</v>
      </c>
      <c r="V20" s="26" t="str">
        <f>IF(V22&gt;0,"","◄")</f>
        <v>◄</v>
      </c>
      <c r="W20" s="13" t="s">
        <v>0</v>
      </c>
    </row>
    <row r="21" spans="1:23" ht="14.4" customHeight="1" x14ac:dyDescent="0.25">
      <c r="A21" s="22"/>
      <c r="B21" s="23"/>
      <c r="C21" s="16" t="s">
        <v>3</v>
      </c>
      <c r="D21" s="21"/>
      <c r="E21" s="169" t="str">
        <f>LEFT(M21,7)</f>
        <v xml:space="preserve">3048HK </v>
      </c>
      <c r="F21" s="171">
        <v>2001</v>
      </c>
      <c r="G21" s="181">
        <v>3.72</v>
      </c>
      <c r="H21" s="43"/>
      <c r="I21" s="39"/>
      <c r="J21" s="20"/>
      <c r="K21" s="20"/>
      <c r="L21" s="20"/>
      <c r="M21" s="174" t="s">
        <v>87</v>
      </c>
      <c r="N21" s="18"/>
      <c r="O21" s="17"/>
      <c r="P21" s="16"/>
      <c r="Q21" s="176" t="str">
        <f>IF(AND(R21="",S21&gt;0),"?",IF(R21="","◄",IF(S21&gt;=1,"►","")))</f>
        <v>◄</v>
      </c>
      <c r="R21" s="167"/>
      <c r="S21" s="167"/>
      <c r="T21" s="16" t="s">
        <v>3</v>
      </c>
      <c r="U21" s="14"/>
      <c r="V21" s="15"/>
      <c r="W21" s="13" t="s">
        <v>0</v>
      </c>
    </row>
    <row r="22" spans="1:23" ht="14.4" customHeight="1" thickBot="1" x14ac:dyDescent="0.3">
      <c r="A22" s="23"/>
      <c r="B22" s="22"/>
      <c r="C22" s="16" t="s">
        <v>1</v>
      </c>
      <c r="D22" s="21"/>
      <c r="E22" s="170" t="str">
        <f>LEFT(M22,6)</f>
        <v>3048HK</v>
      </c>
      <c r="F22" s="170"/>
      <c r="G22" s="182">
        <v>150</v>
      </c>
      <c r="H22" s="43"/>
      <c r="I22" s="39"/>
      <c r="J22" s="20"/>
      <c r="K22" s="20"/>
      <c r="L22" s="20"/>
      <c r="M22" s="175" t="s">
        <v>87</v>
      </c>
      <c r="N22" s="18"/>
      <c r="O22" s="17"/>
      <c r="P22" s="16"/>
      <c r="Q22" s="177"/>
      <c r="R22" s="168"/>
      <c r="S22" s="168"/>
      <c r="T22" s="16" t="s">
        <v>1</v>
      </c>
      <c r="U22" s="15"/>
      <c r="V22" s="14"/>
      <c r="W22" s="13" t="s">
        <v>0</v>
      </c>
    </row>
    <row r="23" spans="1:23" ht="14.4" customHeight="1" thickBot="1" x14ac:dyDescent="0.3">
      <c r="A23" s="31"/>
      <c r="B23" s="11"/>
      <c r="C23" s="10"/>
      <c r="D23" s="53" t="s">
        <v>86</v>
      </c>
      <c r="E23" s="34"/>
      <c r="F23" s="35"/>
      <c r="G23" s="57"/>
      <c r="H23" s="57"/>
      <c r="I23" s="49"/>
      <c r="J23" s="49"/>
      <c r="K23" s="49"/>
      <c r="L23" s="49"/>
      <c r="M23" s="34"/>
      <c r="N23" s="61">
        <v>37448</v>
      </c>
      <c r="O23" s="46" t="s">
        <v>85</v>
      </c>
      <c r="P23" s="5"/>
      <c r="Q23" s="29"/>
      <c r="R23" s="26" t="str">
        <f>IF(R24&gt;0,"","◄")</f>
        <v>◄</v>
      </c>
      <c r="S23" s="28" t="str">
        <f>IF(S24&gt;0,"►","")</f>
        <v/>
      </c>
      <c r="T23" s="27"/>
      <c r="U23" s="26" t="str">
        <f>IF(U24&gt;0,"","◄")</f>
        <v>◄</v>
      </c>
      <c r="V23" s="26" t="str">
        <f>IF(V25&gt;0,"","◄")</f>
        <v>◄</v>
      </c>
      <c r="W23" s="13" t="s">
        <v>0</v>
      </c>
    </row>
    <row r="24" spans="1:23" ht="14.4" customHeight="1" x14ac:dyDescent="0.25">
      <c r="A24" s="22"/>
      <c r="B24" s="23"/>
      <c r="C24" s="16" t="s">
        <v>3</v>
      </c>
      <c r="D24" s="21"/>
      <c r="E24" s="169" t="str">
        <f>LEFT(M24,6)</f>
        <v>3088HK</v>
      </c>
      <c r="F24" s="171">
        <v>2002</v>
      </c>
      <c r="G24" s="181">
        <f>G21</f>
        <v>3.72</v>
      </c>
      <c r="H24" s="43"/>
      <c r="I24" s="39"/>
      <c r="J24" s="20"/>
      <c r="K24" s="20"/>
      <c r="L24" s="20"/>
      <c r="M24" s="174" t="s">
        <v>84</v>
      </c>
      <c r="N24" s="18"/>
      <c r="O24" s="17"/>
      <c r="P24" s="16"/>
      <c r="Q24" s="176" t="str">
        <f>IF(AND(R24="",S24&gt;0),"?",IF(R24="","◄",IF(S24&gt;=1,"►","")))</f>
        <v>◄</v>
      </c>
      <c r="R24" s="167"/>
      <c r="S24" s="167"/>
      <c r="T24" s="16" t="s">
        <v>3</v>
      </c>
      <c r="U24" s="14"/>
      <c r="V24" s="15"/>
      <c r="W24" s="13" t="s">
        <v>0</v>
      </c>
    </row>
    <row r="25" spans="1:23" ht="14.4" customHeight="1" thickBot="1" x14ac:dyDescent="0.3">
      <c r="A25" s="23"/>
      <c r="B25" s="22"/>
      <c r="C25" s="16" t="s">
        <v>1</v>
      </c>
      <c r="D25" s="21"/>
      <c r="E25" s="170" t="str">
        <f>LEFT(M25,6)</f>
        <v>3088HK</v>
      </c>
      <c r="F25" s="170"/>
      <c r="G25" s="182">
        <v>150</v>
      </c>
      <c r="H25" s="43"/>
      <c r="I25" s="39"/>
      <c r="J25" s="20"/>
      <c r="K25" s="20"/>
      <c r="L25" s="20"/>
      <c r="M25" s="175" t="s">
        <v>84</v>
      </c>
      <c r="N25" s="18"/>
      <c r="O25" s="17"/>
      <c r="P25" s="16"/>
      <c r="Q25" s="177"/>
      <c r="R25" s="168"/>
      <c r="S25" s="168"/>
      <c r="T25" s="16" t="s">
        <v>1</v>
      </c>
      <c r="U25" s="15"/>
      <c r="V25" s="14"/>
      <c r="W25" s="13" t="s">
        <v>0</v>
      </c>
    </row>
    <row r="26" spans="1:23" ht="14.4" customHeight="1" thickBot="1" x14ac:dyDescent="0.3">
      <c r="A26" s="31"/>
      <c r="B26" s="11"/>
      <c r="C26" s="10"/>
      <c r="D26" s="53" t="s">
        <v>83</v>
      </c>
      <c r="E26" s="34"/>
      <c r="F26" s="35"/>
      <c r="G26" s="58"/>
      <c r="H26" s="57"/>
      <c r="I26" s="49"/>
      <c r="J26" s="49"/>
      <c r="K26" s="49"/>
      <c r="L26" s="49"/>
      <c r="M26" s="34"/>
      <c r="N26" s="47">
        <v>37449</v>
      </c>
      <c r="O26" s="46" t="s">
        <v>82</v>
      </c>
      <c r="P26" s="5"/>
      <c r="Q26" s="29"/>
      <c r="R26" s="26" t="str">
        <f>IF(R27&gt;0,"","◄")</f>
        <v>◄</v>
      </c>
      <c r="S26" s="28" t="str">
        <f>IF(S27&gt;0,"►","")</f>
        <v/>
      </c>
      <c r="T26" s="27"/>
      <c r="U26" s="26" t="str">
        <f>IF(U27&gt;0,"","◄")</f>
        <v>◄</v>
      </c>
      <c r="V26" s="26" t="str">
        <f>IF(V28&gt;0,"","◄")</f>
        <v>◄</v>
      </c>
      <c r="W26" s="13" t="s">
        <v>0</v>
      </c>
    </row>
    <row r="27" spans="1:23" ht="14.4" customHeight="1" x14ac:dyDescent="0.25">
      <c r="A27" s="22"/>
      <c r="B27" s="23"/>
      <c r="C27" s="16" t="s">
        <v>3</v>
      </c>
      <c r="D27" s="21"/>
      <c r="E27" s="169" t="str">
        <f>LEFT(M27,6)</f>
        <v>3091HK</v>
      </c>
      <c r="F27" s="171">
        <v>2002</v>
      </c>
      <c r="G27" s="181">
        <f>G24</f>
        <v>3.72</v>
      </c>
      <c r="H27" s="43"/>
      <c r="I27" s="39"/>
      <c r="J27" s="20"/>
      <c r="K27" s="20"/>
      <c r="L27" s="20"/>
      <c r="M27" s="174" t="s">
        <v>81</v>
      </c>
      <c r="N27" s="18"/>
      <c r="O27" s="17"/>
      <c r="P27" s="16"/>
      <c r="Q27" s="176" t="str">
        <f>IF(AND(R27="",S27&gt;0),"?",IF(R27="","◄",IF(S27&gt;=1,"►","")))</f>
        <v>◄</v>
      </c>
      <c r="R27" s="167"/>
      <c r="S27" s="167"/>
      <c r="T27" s="16" t="s">
        <v>3</v>
      </c>
      <c r="U27" s="14"/>
      <c r="V27" s="15"/>
      <c r="W27" s="13" t="s">
        <v>0</v>
      </c>
    </row>
    <row r="28" spans="1:23" ht="14.4" customHeight="1" thickBot="1" x14ac:dyDescent="0.3">
      <c r="A28" s="23"/>
      <c r="B28" s="22"/>
      <c r="C28" s="16" t="s">
        <v>1</v>
      </c>
      <c r="D28" s="21"/>
      <c r="E28" s="170" t="str">
        <f>LEFT(M28,6)</f>
        <v>3091HK</v>
      </c>
      <c r="F28" s="170"/>
      <c r="G28" s="182">
        <v>150</v>
      </c>
      <c r="H28" s="43"/>
      <c r="I28" s="39"/>
      <c r="J28" s="20"/>
      <c r="K28" s="20"/>
      <c r="L28" s="20"/>
      <c r="M28" s="175" t="s">
        <v>81</v>
      </c>
      <c r="N28" s="18"/>
      <c r="O28" s="17"/>
      <c r="P28" s="16"/>
      <c r="Q28" s="177"/>
      <c r="R28" s="168"/>
      <c r="S28" s="168"/>
      <c r="T28" s="16" t="s">
        <v>1</v>
      </c>
      <c r="U28" s="15"/>
      <c r="V28" s="14"/>
      <c r="W28" s="13" t="s">
        <v>0</v>
      </c>
    </row>
    <row r="29" spans="1:23" ht="14.4" customHeight="1" thickBot="1" x14ac:dyDescent="0.3">
      <c r="A29" s="31"/>
      <c r="B29" s="11"/>
      <c r="C29" s="10"/>
      <c r="D29" s="53" t="s">
        <v>80</v>
      </c>
      <c r="E29" s="34"/>
      <c r="F29" s="35"/>
      <c r="G29" s="58"/>
      <c r="H29" s="57"/>
      <c r="I29" s="49"/>
      <c r="J29" s="49"/>
      <c r="K29" s="49"/>
      <c r="L29" s="49"/>
      <c r="M29" s="34"/>
      <c r="N29" s="47">
        <v>37450</v>
      </c>
      <c r="O29" s="46" t="s">
        <v>79</v>
      </c>
      <c r="P29" s="5"/>
      <c r="Q29" s="29"/>
      <c r="R29" s="26" t="str">
        <f>IF(R30&gt;0,"","◄")</f>
        <v>◄</v>
      </c>
      <c r="S29" s="28" t="str">
        <f>IF(S30&gt;0,"►","")</f>
        <v/>
      </c>
      <c r="T29" s="27"/>
      <c r="U29" s="26" t="str">
        <f>IF(U30&gt;0,"","◄")</f>
        <v>◄</v>
      </c>
      <c r="V29" s="26" t="str">
        <f>IF(V31&gt;0,"","◄")</f>
        <v>◄</v>
      </c>
      <c r="W29" s="13" t="s">
        <v>0</v>
      </c>
    </row>
    <row r="30" spans="1:23" ht="14.4" customHeight="1" x14ac:dyDescent="0.25">
      <c r="A30" s="22"/>
      <c r="B30" s="23"/>
      <c r="C30" s="16" t="s">
        <v>3</v>
      </c>
      <c r="D30" s="21"/>
      <c r="E30" s="169" t="str">
        <f>LEFT(M30,6)</f>
        <v>3093HK</v>
      </c>
      <c r="F30" s="171">
        <v>2002</v>
      </c>
      <c r="G30" s="181">
        <f>G27</f>
        <v>3.72</v>
      </c>
      <c r="H30" s="43"/>
      <c r="I30" s="39"/>
      <c r="J30" s="20"/>
      <c r="K30" s="20"/>
      <c r="L30" s="20"/>
      <c r="M30" s="174" t="s">
        <v>78</v>
      </c>
      <c r="N30" s="18"/>
      <c r="O30" s="17"/>
      <c r="P30" s="5"/>
      <c r="Q30" s="176" t="str">
        <f>IF(AND(R30="",S30&gt;0),"?",IF(R30="","◄",IF(S30&gt;=1,"►","")))</f>
        <v>◄</v>
      </c>
      <c r="R30" s="167"/>
      <c r="S30" s="167"/>
      <c r="T30" s="16" t="s">
        <v>3</v>
      </c>
      <c r="U30" s="14"/>
      <c r="V30" s="15"/>
      <c r="W30" s="13" t="s">
        <v>0</v>
      </c>
    </row>
    <row r="31" spans="1:23" ht="14.4" customHeight="1" thickBot="1" x14ac:dyDescent="0.3">
      <c r="A31" s="23"/>
      <c r="B31" s="22"/>
      <c r="C31" s="16" t="s">
        <v>1</v>
      </c>
      <c r="D31" s="21"/>
      <c r="E31" s="170" t="str">
        <f>LEFT(M31,6)</f>
        <v>3093HK</v>
      </c>
      <c r="F31" s="170"/>
      <c r="G31" s="182">
        <v>150</v>
      </c>
      <c r="H31" s="43"/>
      <c r="I31" s="39"/>
      <c r="J31" s="20"/>
      <c r="K31" s="20"/>
      <c r="L31" s="20"/>
      <c r="M31" s="175" t="s">
        <v>78</v>
      </c>
      <c r="N31" s="18"/>
      <c r="O31" s="17"/>
      <c r="P31" s="5"/>
      <c r="Q31" s="177"/>
      <c r="R31" s="168"/>
      <c r="S31" s="168"/>
      <c r="T31" s="16" t="s">
        <v>1</v>
      </c>
      <c r="U31" s="15"/>
      <c r="V31" s="14"/>
      <c r="W31" s="13" t="s">
        <v>0</v>
      </c>
    </row>
    <row r="32" spans="1:23" ht="14.4" customHeight="1" thickBot="1" x14ac:dyDescent="0.3">
      <c r="A32" s="31"/>
      <c r="B32" s="11"/>
      <c r="C32" s="10"/>
      <c r="D32" s="53" t="s">
        <v>77</v>
      </c>
      <c r="E32" s="34"/>
      <c r="F32" s="35"/>
      <c r="G32" s="60"/>
      <c r="H32" s="57"/>
      <c r="I32" s="49"/>
      <c r="J32" s="49"/>
      <c r="K32" s="49"/>
      <c r="L32" s="49"/>
      <c r="M32" s="34"/>
      <c r="N32" s="47">
        <v>37751</v>
      </c>
      <c r="O32" s="46" t="s">
        <v>76</v>
      </c>
      <c r="P32" s="5"/>
      <c r="Q32" s="29"/>
      <c r="R32" s="26" t="str">
        <f>IF(R33&gt;0,"","◄")</f>
        <v>◄</v>
      </c>
      <c r="S32" s="28" t="str">
        <f>IF(S33&gt;0,"►","")</f>
        <v/>
      </c>
      <c r="T32" s="27"/>
      <c r="U32" s="26" t="str">
        <f>IF(U33&gt;0,"","◄")</f>
        <v>◄</v>
      </c>
      <c r="V32" s="26" t="str">
        <f>IF(V34&gt;0,"","◄")</f>
        <v>◄</v>
      </c>
      <c r="W32" s="13" t="s">
        <v>0</v>
      </c>
    </row>
    <row r="33" spans="1:23" ht="14.4" customHeight="1" x14ac:dyDescent="0.25">
      <c r="A33" s="22"/>
      <c r="B33" s="23"/>
      <c r="C33" s="16" t="s">
        <v>3</v>
      </c>
      <c r="D33" s="21"/>
      <c r="E33" s="169" t="str">
        <f>LEFT(M33,6)</f>
        <v>3170HK</v>
      </c>
      <c r="F33" s="171">
        <v>2003</v>
      </c>
      <c r="G33" s="181">
        <v>4</v>
      </c>
      <c r="H33" s="43"/>
      <c r="I33" s="39"/>
      <c r="J33" s="20"/>
      <c r="K33" s="20"/>
      <c r="L33" s="20"/>
      <c r="M33" s="174" t="s">
        <v>75</v>
      </c>
      <c r="N33" s="18"/>
      <c r="O33" s="17"/>
      <c r="P33" s="5"/>
      <c r="Q33" s="176" t="str">
        <f>IF(AND(R33="",S33&gt;0),"?",IF(R33="","◄",IF(S33&gt;=1,"►","")))</f>
        <v>◄</v>
      </c>
      <c r="R33" s="167"/>
      <c r="S33" s="167"/>
      <c r="T33" s="16" t="s">
        <v>3</v>
      </c>
      <c r="U33" s="14"/>
      <c r="V33" s="15"/>
      <c r="W33" s="13" t="s">
        <v>0</v>
      </c>
    </row>
    <row r="34" spans="1:23" ht="14.4" customHeight="1" thickBot="1" x14ac:dyDescent="0.3">
      <c r="A34" s="23"/>
      <c r="B34" s="22"/>
      <c r="C34" s="16" t="s">
        <v>1</v>
      </c>
      <c r="D34" s="21"/>
      <c r="E34" s="170" t="str">
        <f>LEFT(M34,6)</f>
        <v>3170HK</v>
      </c>
      <c r="F34" s="170"/>
      <c r="G34" s="182">
        <v>150</v>
      </c>
      <c r="H34" s="43"/>
      <c r="I34" s="39"/>
      <c r="J34" s="20"/>
      <c r="K34" s="20"/>
      <c r="L34" s="20"/>
      <c r="M34" s="175" t="s">
        <v>75</v>
      </c>
      <c r="N34" s="18"/>
      <c r="O34" s="17"/>
      <c r="P34" s="5"/>
      <c r="Q34" s="177"/>
      <c r="R34" s="168"/>
      <c r="S34" s="168"/>
      <c r="T34" s="16" t="s">
        <v>1</v>
      </c>
      <c r="U34" s="15"/>
      <c r="V34" s="14"/>
      <c r="W34" s="13" t="s">
        <v>0</v>
      </c>
    </row>
    <row r="35" spans="1:23" ht="14.4" customHeight="1" thickBot="1" x14ac:dyDescent="0.3">
      <c r="A35" s="31"/>
      <c r="B35" s="11"/>
      <c r="C35" s="10"/>
      <c r="D35" s="53" t="s">
        <v>74</v>
      </c>
      <c r="E35" s="34"/>
      <c r="F35" s="35"/>
      <c r="G35" s="60"/>
      <c r="H35" s="57"/>
      <c r="I35" s="49"/>
      <c r="J35" s="49"/>
      <c r="K35" s="49"/>
      <c r="L35" s="49"/>
      <c r="M35" s="34"/>
      <c r="N35" s="47" t="s">
        <v>73</v>
      </c>
      <c r="O35" s="46" t="s">
        <v>72</v>
      </c>
      <c r="P35" s="5"/>
      <c r="Q35" s="29"/>
      <c r="R35" s="26" t="str">
        <f>IF(R36&gt;0,"","◄")</f>
        <v>◄</v>
      </c>
      <c r="S35" s="28" t="str">
        <f>IF(S36&gt;0,"►","")</f>
        <v/>
      </c>
      <c r="T35" s="27"/>
      <c r="U35" s="26" t="str">
        <f>IF(U36&gt;0,"","◄")</f>
        <v>◄</v>
      </c>
      <c r="V35" s="26" t="str">
        <f>IF(V37&gt;0,"","◄")</f>
        <v>◄</v>
      </c>
      <c r="W35" s="13" t="s">
        <v>0</v>
      </c>
    </row>
    <row r="36" spans="1:23" ht="14.4" customHeight="1" x14ac:dyDescent="0.25">
      <c r="A36" s="22"/>
      <c r="B36" s="23"/>
      <c r="C36" s="16" t="s">
        <v>3</v>
      </c>
      <c r="D36" s="21"/>
      <c r="E36" s="169" t="str">
        <f>LEFT(M36,6)</f>
        <v>3205HK</v>
      </c>
      <c r="F36" s="171">
        <v>2003</v>
      </c>
      <c r="G36" s="181">
        <v>4</v>
      </c>
      <c r="H36" s="43"/>
      <c r="I36" s="39"/>
      <c r="J36" s="20"/>
      <c r="K36" s="20"/>
      <c r="L36" s="20"/>
      <c r="M36" s="174" t="s">
        <v>71</v>
      </c>
      <c r="N36" s="18"/>
      <c r="O36" s="17"/>
      <c r="P36" s="5"/>
      <c r="Q36" s="176" t="str">
        <f>IF(AND(R36="",S36&gt;0),"?",IF(R36="","◄",IF(S36&gt;=1,"►","")))</f>
        <v>◄</v>
      </c>
      <c r="R36" s="167"/>
      <c r="S36" s="167"/>
      <c r="T36" s="16" t="s">
        <v>3</v>
      </c>
      <c r="U36" s="14"/>
      <c r="V36" s="15"/>
      <c r="W36" s="13" t="s">
        <v>0</v>
      </c>
    </row>
    <row r="37" spans="1:23" ht="14.4" customHeight="1" thickBot="1" x14ac:dyDescent="0.3">
      <c r="A37" s="23"/>
      <c r="B37" s="22"/>
      <c r="C37" s="16" t="s">
        <v>1</v>
      </c>
      <c r="D37" s="21"/>
      <c r="E37" s="170" t="str">
        <f>LEFT(M37,6)</f>
        <v>3205HK</v>
      </c>
      <c r="F37" s="170"/>
      <c r="G37" s="182">
        <v>150</v>
      </c>
      <c r="H37" s="43"/>
      <c r="I37" s="39"/>
      <c r="J37" s="20"/>
      <c r="K37" s="20"/>
      <c r="L37" s="20"/>
      <c r="M37" s="175" t="s">
        <v>71</v>
      </c>
      <c r="N37" s="18"/>
      <c r="O37" s="17"/>
      <c r="P37" s="5"/>
      <c r="Q37" s="177"/>
      <c r="R37" s="168"/>
      <c r="S37" s="168"/>
      <c r="T37" s="16" t="s">
        <v>1</v>
      </c>
      <c r="U37" s="15"/>
      <c r="V37" s="14"/>
      <c r="W37" s="13" t="s">
        <v>0</v>
      </c>
    </row>
    <row r="38" spans="1:23" ht="14.4" customHeight="1" thickBot="1" x14ac:dyDescent="0.3">
      <c r="A38" s="31"/>
      <c r="B38" s="11"/>
      <c r="C38" s="10"/>
      <c r="D38" s="59" t="s">
        <v>70</v>
      </c>
      <c r="E38" s="34"/>
      <c r="F38" s="35"/>
      <c r="G38" s="58"/>
      <c r="H38" s="57"/>
      <c r="I38" s="49"/>
      <c r="J38" s="49"/>
      <c r="K38" s="49"/>
      <c r="L38" s="49"/>
      <c r="M38" s="50"/>
      <c r="N38" s="47" t="s">
        <v>69</v>
      </c>
      <c r="O38" s="46" t="s">
        <v>68</v>
      </c>
      <c r="P38" s="5"/>
      <c r="Q38" s="29"/>
      <c r="R38" s="26" t="str">
        <f>IF(R39&gt;0,"","◄")</f>
        <v>◄</v>
      </c>
      <c r="S38" s="28" t="str">
        <f>IF(S39&gt;0,"►","")</f>
        <v/>
      </c>
      <c r="T38" s="27"/>
      <c r="U38" s="26" t="str">
        <f>IF(U39&gt;0,"","◄")</f>
        <v>◄</v>
      </c>
      <c r="V38" s="26" t="str">
        <f>IF(V40&gt;0,"","◄")</f>
        <v>◄</v>
      </c>
      <c r="W38" s="13" t="s">
        <v>0</v>
      </c>
    </row>
    <row r="39" spans="1:23" ht="14.4" customHeight="1" x14ac:dyDescent="0.25">
      <c r="A39" s="22"/>
      <c r="B39" s="23"/>
      <c r="C39" s="16" t="s">
        <v>3</v>
      </c>
      <c r="D39" s="21"/>
      <c r="E39" s="169" t="str">
        <f>LEFT(M39,6)</f>
        <v>3283HK</v>
      </c>
      <c r="F39" s="171">
        <v>2004</v>
      </c>
      <c r="G39" s="181">
        <v>4</v>
      </c>
      <c r="H39" s="43"/>
      <c r="I39" s="39"/>
      <c r="J39" s="20"/>
      <c r="K39" s="20"/>
      <c r="L39" s="20"/>
      <c r="M39" s="174" t="s">
        <v>67</v>
      </c>
      <c r="N39" s="18"/>
      <c r="O39" s="17"/>
      <c r="P39" s="5"/>
      <c r="Q39" s="176" t="str">
        <f>IF(AND(R39="",S39&gt;0),"?",IF(R39="","◄",IF(S39&gt;=1,"►","")))</f>
        <v>◄</v>
      </c>
      <c r="R39" s="167"/>
      <c r="S39" s="167"/>
      <c r="T39" s="16" t="s">
        <v>3</v>
      </c>
      <c r="U39" s="14"/>
      <c r="V39" s="15"/>
      <c r="W39" s="13" t="s">
        <v>0</v>
      </c>
    </row>
    <row r="40" spans="1:23" ht="14.4" customHeight="1" thickBot="1" x14ac:dyDescent="0.3">
      <c r="A40" s="23"/>
      <c r="B40" s="22"/>
      <c r="C40" s="16" t="s">
        <v>1</v>
      </c>
      <c r="D40" s="21"/>
      <c r="E40" s="170" t="str">
        <f>LEFT(M40,6)</f>
        <v>3283HK</v>
      </c>
      <c r="F40" s="170"/>
      <c r="G40" s="182">
        <v>150</v>
      </c>
      <c r="H40" s="43"/>
      <c r="I40" s="39"/>
      <c r="J40" s="20"/>
      <c r="K40" s="20"/>
      <c r="L40" s="20"/>
      <c r="M40" s="175" t="s">
        <v>67</v>
      </c>
      <c r="N40" s="18"/>
      <c r="O40" s="17"/>
      <c r="P40" s="5"/>
      <c r="Q40" s="177"/>
      <c r="R40" s="168"/>
      <c r="S40" s="168"/>
      <c r="T40" s="16" t="s">
        <v>1</v>
      </c>
      <c r="U40" s="15"/>
      <c r="V40" s="14"/>
      <c r="W40" s="13" t="s">
        <v>0</v>
      </c>
    </row>
    <row r="41" spans="1:23" ht="14.4" customHeight="1" thickBot="1" x14ac:dyDescent="0.3">
      <c r="A41" s="31"/>
      <c r="B41" s="11"/>
      <c r="C41" s="10"/>
      <c r="D41" s="59" t="s">
        <v>66</v>
      </c>
      <c r="E41" s="34"/>
      <c r="F41" s="35"/>
      <c r="G41" s="58"/>
      <c r="H41" s="57"/>
      <c r="I41" s="49"/>
      <c r="J41" s="49"/>
      <c r="K41" s="49"/>
      <c r="L41" s="49"/>
      <c r="M41" s="50"/>
      <c r="N41" s="47">
        <v>38248</v>
      </c>
      <c r="O41" s="46" t="s">
        <v>65</v>
      </c>
      <c r="P41" s="5"/>
      <c r="Q41" s="29"/>
      <c r="R41" s="26" t="str">
        <f>IF(R42&gt;0,"","◄")</f>
        <v>◄</v>
      </c>
      <c r="S41" s="28" t="str">
        <f>IF(S42&gt;0,"►","")</f>
        <v/>
      </c>
      <c r="T41" s="27"/>
      <c r="U41" s="26" t="str">
        <f>IF(U42&gt;0,"","◄")</f>
        <v>◄</v>
      </c>
      <c r="V41" s="26" t="str">
        <f>IF(V43&gt;0,"","◄")</f>
        <v>◄</v>
      </c>
      <c r="W41" s="13" t="s">
        <v>0</v>
      </c>
    </row>
    <row r="42" spans="1:23" ht="14.4" customHeight="1" x14ac:dyDescent="0.25">
      <c r="A42" s="22"/>
      <c r="B42" s="23"/>
      <c r="C42" s="16" t="s">
        <v>3</v>
      </c>
      <c r="D42" s="21"/>
      <c r="E42" s="169" t="str">
        <f>LEFT(M42,6)</f>
        <v>3308HK</v>
      </c>
      <c r="F42" s="171">
        <f>F39</f>
        <v>2004</v>
      </c>
      <c r="G42" s="181">
        <v>4</v>
      </c>
      <c r="H42" s="43"/>
      <c r="I42" s="39"/>
      <c r="J42" s="20"/>
      <c r="K42" s="20"/>
      <c r="L42" s="20"/>
      <c r="M42" s="174" t="s">
        <v>64</v>
      </c>
      <c r="N42" s="18"/>
      <c r="O42" s="17"/>
      <c r="P42" s="5"/>
      <c r="Q42" s="176" t="str">
        <f>IF(AND(R42="",S42&gt;0),"?",IF(R42="","◄",IF(S42&gt;=1,"►","")))</f>
        <v>◄</v>
      </c>
      <c r="R42" s="167"/>
      <c r="S42" s="167"/>
      <c r="T42" s="16" t="s">
        <v>3</v>
      </c>
      <c r="U42" s="14"/>
      <c r="V42" s="15"/>
      <c r="W42" s="13" t="s">
        <v>0</v>
      </c>
    </row>
    <row r="43" spans="1:23" ht="14.4" customHeight="1" thickBot="1" x14ac:dyDescent="0.3">
      <c r="A43" s="23"/>
      <c r="B43" s="22"/>
      <c r="C43" s="16" t="s">
        <v>1</v>
      </c>
      <c r="D43" s="21"/>
      <c r="E43" s="170" t="str">
        <f>LEFT(M43,6)</f>
        <v>3308HK</v>
      </c>
      <c r="F43" s="170"/>
      <c r="G43" s="182">
        <v>150</v>
      </c>
      <c r="H43" s="43"/>
      <c r="I43" s="39"/>
      <c r="J43" s="20"/>
      <c r="K43" s="20"/>
      <c r="L43" s="20"/>
      <c r="M43" s="175" t="s">
        <v>64</v>
      </c>
      <c r="N43" s="18"/>
      <c r="O43" s="17"/>
      <c r="P43" s="5"/>
      <c r="Q43" s="177"/>
      <c r="R43" s="168"/>
      <c r="S43" s="168"/>
      <c r="T43" s="16" t="s">
        <v>1</v>
      </c>
      <c r="U43" s="15"/>
      <c r="V43" s="14"/>
      <c r="W43" s="13" t="s">
        <v>0</v>
      </c>
    </row>
    <row r="44" spans="1:23" ht="14.4" customHeight="1" thickBot="1" x14ac:dyDescent="0.3">
      <c r="A44" s="31"/>
      <c r="B44" s="11"/>
      <c r="C44" s="10"/>
      <c r="D44" s="59" t="s">
        <v>63</v>
      </c>
      <c r="E44" s="34"/>
      <c r="F44" s="35"/>
      <c r="G44" s="58"/>
      <c r="H44" s="57"/>
      <c r="I44" s="49"/>
      <c r="J44" s="49"/>
      <c r="K44" s="49"/>
      <c r="L44" s="49"/>
      <c r="M44" s="50"/>
      <c r="N44" s="47">
        <v>38311</v>
      </c>
      <c r="O44" s="46" t="s">
        <v>62</v>
      </c>
      <c r="P44" s="5"/>
      <c r="Q44" s="29"/>
      <c r="R44" s="26" t="str">
        <f>IF(R45&gt;0,"","◄")</f>
        <v>◄</v>
      </c>
      <c r="S44" s="28" t="str">
        <f>IF(S45&gt;0,"►","")</f>
        <v/>
      </c>
      <c r="T44" s="27"/>
      <c r="U44" s="26" t="str">
        <f>IF(U45&gt;0,"","◄")</f>
        <v>◄</v>
      </c>
      <c r="V44" s="26" t="str">
        <f>IF(V46&gt;0,"","◄")</f>
        <v>◄</v>
      </c>
      <c r="W44" s="13" t="s">
        <v>0</v>
      </c>
    </row>
    <row r="45" spans="1:23" ht="14.4" customHeight="1" x14ac:dyDescent="0.25">
      <c r="A45" s="22"/>
      <c r="B45" s="23"/>
      <c r="C45" s="16" t="s">
        <v>3</v>
      </c>
      <c r="D45" s="21"/>
      <c r="E45" s="169" t="str">
        <f>LEFT(M45,6)</f>
        <v>3332HK</v>
      </c>
      <c r="F45" s="171">
        <v>2004</v>
      </c>
      <c r="G45" s="181">
        <v>4</v>
      </c>
      <c r="H45" s="43"/>
      <c r="I45" s="39"/>
      <c r="J45" s="20"/>
      <c r="K45" s="20"/>
      <c r="L45" s="20"/>
      <c r="M45" s="174" t="s">
        <v>61</v>
      </c>
      <c r="N45" s="18"/>
      <c r="O45" s="17"/>
      <c r="P45" s="5"/>
      <c r="Q45" s="176" t="str">
        <f>IF(AND(R45="",S45&gt;0),"?",IF(R45="","◄",IF(S45&gt;=1,"►","")))</f>
        <v>◄</v>
      </c>
      <c r="R45" s="167"/>
      <c r="S45" s="167"/>
      <c r="T45" s="16" t="s">
        <v>3</v>
      </c>
      <c r="U45" s="14"/>
      <c r="V45" s="15"/>
      <c r="W45" s="13" t="s">
        <v>0</v>
      </c>
    </row>
    <row r="46" spans="1:23" ht="14.4" customHeight="1" thickBot="1" x14ac:dyDescent="0.3">
      <c r="A46" s="23"/>
      <c r="B46" s="22"/>
      <c r="C46" s="16" t="s">
        <v>1</v>
      </c>
      <c r="D46" s="21"/>
      <c r="E46" s="170" t="str">
        <f>LEFT(M46,6)</f>
        <v>3332HK</v>
      </c>
      <c r="F46" s="170"/>
      <c r="G46" s="182">
        <v>150</v>
      </c>
      <c r="H46" s="43"/>
      <c r="I46" s="39"/>
      <c r="J46" s="20"/>
      <c r="K46" s="20"/>
      <c r="L46" s="20"/>
      <c r="M46" s="175" t="s">
        <v>61</v>
      </c>
      <c r="N46" s="18"/>
      <c r="O46" s="17"/>
      <c r="P46" s="5"/>
      <c r="Q46" s="177"/>
      <c r="R46" s="168"/>
      <c r="S46" s="168"/>
      <c r="T46" s="16" t="s">
        <v>1</v>
      </c>
      <c r="U46" s="15"/>
      <c r="V46" s="14"/>
      <c r="W46" s="13" t="s">
        <v>0</v>
      </c>
    </row>
    <row r="47" spans="1:23" ht="14.4" customHeight="1" thickBot="1" x14ac:dyDescent="0.3">
      <c r="A47" s="31"/>
      <c r="B47" s="11"/>
      <c r="C47" s="10"/>
      <c r="D47" s="55" t="s">
        <v>58</v>
      </c>
      <c r="E47" s="50"/>
      <c r="F47" s="49"/>
      <c r="G47" s="54"/>
      <c r="H47" s="56"/>
      <c r="I47" s="49"/>
      <c r="J47" s="49"/>
      <c r="K47" s="49"/>
      <c r="L47" s="49"/>
      <c r="M47" s="50"/>
      <c r="N47" s="47">
        <v>38521</v>
      </c>
      <c r="O47" s="46" t="s">
        <v>60</v>
      </c>
      <c r="P47" s="5"/>
      <c r="Q47" s="29"/>
      <c r="R47" s="26" t="str">
        <f>IF(R48&gt;0,"","◄")</f>
        <v>◄</v>
      </c>
      <c r="S47" s="28" t="str">
        <f>IF(S48&gt;0,"►","")</f>
        <v/>
      </c>
      <c r="T47" s="27"/>
      <c r="U47" s="26" t="str">
        <f>IF(U48&gt;0,"","◄")</f>
        <v>◄</v>
      </c>
      <c r="V47" s="26" t="str">
        <f>IF(V49&gt;0,"","◄")</f>
        <v>◄</v>
      </c>
      <c r="W47" s="13" t="s">
        <v>0</v>
      </c>
    </row>
    <row r="48" spans="1:23" ht="14.4" customHeight="1" x14ac:dyDescent="0.25">
      <c r="A48" s="22"/>
      <c r="B48" s="23"/>
      <c r="C48" s="16" t="s">
        <v>3</v>
      </c>
      <c r="D48" s="21"/>
      <c r="E48" s="169" t="str">
        <f>LEFT(M48,6)</f>
        <v>3413HK</v>
      </c>
      <c r="F48" s="171">
        <v>2005</v>
      </c>
      <c r="G48" s="181">
        <v>4.8499999999999996</v>
      </c>
      <c r="H48" s="43"/>
      <c r="I48" s="39"/>
      <c r="J48" s="20"/>
      <c r="K48" s="20"/>
      <c r="L48" s="20"/>
      <c r="M48" s="174" t="s">
        <v>59</v>
      </c>
      <c r="N48" s="18"/>
      <c r="O48" s="17"/>
      <c r="P48" s="5"/>
      <c r="Q48" s="176" t="str">
        <f>IF(AND(R48="",S48&gt;0),"?",IF(R48="","◄",IF(S48&gt;=1,"►","")))</f>
        <v>◄</v>
      </c>
      <c r="R48" s="167"/>
      <c r="S48" s="167"/>
      <c r="T48" s="16" t="s">
        <v>3</v>
      </c>
      <c r="U48" s="14"/>
      <c r="V48" s="15"/>
      <c r="W48" s="13" t="s">
        <v>0</v>
      </c>
    </row>
    <row r="49" spans="1:23" ht="14.4" customHeight="1" thickBot="1" x14ac:dyDescent="0.3">
      <c r="A49" s="23"/>
      <c r="B49" s="22"/>
      <c r="C49" s="16" t="s">
        <v>1</v>
      </c>
      <c r="D49" s="21"/>
      <c r="E49" s="170" t="str">
        <f>LEFT(M49,6)</f>
        <v>3413HK</v>
      </c>
      <c r="F49" s="170"/>
      <c r="G49" s="182">
        <v>150</v>
      </c>
      <c r="H49" s="43"/>
      <c r="I49" s="39"/>
      <c r="J49" s="20"/>
      <c r="K49" s="20"/>
      <c r="L49" s="20"/>
      <c r="M49" s="175" t="s">
        <v>59</v>
      </c>
      <c r="N49" s="18"/>
      <c r="O49" s="17"/>
      <c r="P49" s="5"/>
      <c r="Q49" s="177"/>
      <c r="R49" s="168"/>
      <c r="S49" s="168"/>
      <c r="T49" s="16" t="s">
        <v>1</v>
      </c>
      <c r="U49" s="15"/>
      <c r="V49" s="14"/>
      <c r="W49" s="13" t="s">
        <v>0</v>
      </c>
    </row>
    <row r="50" spans="1:23" ht="14.4" customHeight="1" thickBot="1" x14ac:dyDescent="0.3">
      <c r="A50" s="31"/>
      <c r="B50" s="11"/>
      <c r="C50" s="10"/>
      <c r="D50" s="55" t="s">
        <v>58</v>
      </c>
      <c r="E50" s="50"/>
      <c r="F50" s="49"/>
      <c r="G50" s="54"/>
      <c r="H50" s="56"/>
      <c r="I50" s="49"/>
      <c r="J50" s="49"/>
      <c r="K50" s="49"/>
      <c r="L50" s="49"/>
      <c r="M50" s="50"/>
      <c r="N50" s="47">
        <v>38605</v>
      </c>
      <c r="O50" s="46" t="s">
        <v>57</v>
      </c>
      <c r="P50" s="5"/>
      <c r="Q50" s="29"/>
      <c r="R50" s="26" t="str">
        <f>IF(R51&gt;0,"","◄")</f>
        <v>◄</v>
      </c>
      <c r="S50" s="28" t="str">
        <f>IF(S51&gt;0,"►","")</f>
        <v/>
      </c>
      <c r="T50" s="27"/>
      <c r="U50" s="26" t="str">
        <f>IF(U51&gt;0,"","◄")</f>
        <v>◄</v>
      </c>
      <c r="V50" s="26" t="str">
        <f>IF(V52&gt;0,"","◄")</f>
        <v>◄</v>
      </c>
      <c r="W50" s="13" t="s">
        <v>0</v>
      </c>
    </row>
    <row r="51" spans="1:23" ht="14.4" customHeight="1" x14ac:dyDescent="0.25">
      <c r="A51" s="22"/>
      <c r="B51" s="23"/>
      <c r="C51" s="16" t="s">
        <v>3</v>
      </c>
      <c r="D51" s="21"/>
      <c r="E51" s="169" t="str">
        <f>LEFT(M51,6)</f>
        <v>3426HK</v>
      </c>
      <c r="F51" s="171">
        <v>2005</v>
      </c>
      <c r="G51" s="181">
        <v>4.8499999999999996</v>
      </c>
      <c r="H51" s="43"/>
      <c r="I51" s="39"/>
      <c r="J51" s="20"/>
      <c r="K51" s="20"/>
      <c r="L51" s="20"/>
      <c r="M51" s="174" t="s">
        <v>56</v>
      </c>
      <c r="N51" s="18"/>
      <c r="O51" s="17"/>
      <c r="P51" s="5"/>
      <c r="Q51" s="176" t="str">
        <f>IF(AND(R51="",S51&gt;0),"?",IF(R51="","◄",IF(S51&gt;=1,"►","")))</f>
        <v>◄</v>
      </c>
      <c r="R51" s="167"/>
      <c r="S51" s="167"/>
      <c r="T51" s="16" t="s">
        <v>3</v>
      </c>
      <c r="U51" s="14"/>
      <c r="V51" s="15"/>
      <c r="W51" s="13" t="s">
        <v>0</v>
      </c>
    </row>
    <row r="52" spans="1:23" ht="14.4" customHeight="1" thickBot="1" x14ac:dyDescent="0.3">
      <c r="A52" s="23"/>
      <c r="B52" s="22"/>
      <c r="C52" s="16" t="s">
        <v>1</v>
      </c>
      <c r="D52" s="21"/>
      <c r="E52" s="170" t="str">
        <f>LEFT(M52,6)</f>
        <v>3426HK</v>
      </c>
      <c r="F52" s="170"/>
      <c r="G52" s="182">
        <v>150</v>
      </c>
      <c r="H52" s="43"/>
      <c r="I52" s="39"/>
      <c r="J52" s="20"/>
      <c r="K52" s="20"/>
      <c r="L52" s="20"/>
      <c r="M52" s="175" t="s">
        <v>56</v>
      </c>
      <c r="N52" s="18"/>
      <c r="O52" s="17"/>
      <c r="P52" s="5"/>
      <c r="Q52" s="177"/>
      <c r="R52" s="168"/>
      <c r="S52" s="168"/>
      <c r="T52" s="16" t="s">
        <v>1</v>
      </c>
      <c r="U52" s="15"/>
      <c r="V52" s="14"/>
      <c r="W52" s="13" t="s">
        <v>0</v>
      </c>
    </row>
    <row r="53" spans="1:23" ht="14.4" customHeight="1" thickBot="1" x14ac:dyDescent="0.3">
      <c r="A53" s="31"/>
      <c r="B53" s="11"/>
      <c r="C53" s="10"/>
      <c r="D53" s="55" t="s">
        <v>55</v>
      </c>
      <c r="E53" s="48"/>
      <c r="F53" s="49"/>
      <c r="G53" s="54"/>
      <c r="H53" s="52"/>
      <c r="I53" s="52"/>
      <c r="J53" s="51"/>
      <c r="K53" s="49"/>
      <c r="L53" s="49"/>
      <c r="M53" s="50"/>
      <c r="N53" s="47">
        <v>39038</v>
      </c>
      <c r="O53" s="46" t="s">
        <v>54</v>
      </c>
      <c r="P53" s="5"/>
      <c r="Q53" s="29"/>
      <c r="R53" s="26" t="str">
        <f>IF(R54&gt;0,"","◄")</f>
        <v>◄</v>
      </c>
      <c r="S53" s="28" t="str">
        <f>IF(S54&gt;0,"►","")</f>
        <v/>
      </c>
      <c r="T53" s="27"/>
      <c r="U53" s="26" t="str">
        <f>IF(U54&gt;0,"","◄")</f>
        <v>◄</v>
      </c>
      <c r="V53" s="26" t="str">
        <f>IF(V55&gt;0,"","◄")</f>
        <v>◄</v>
      </c>
      <c r="W53" s="13" t="s">
        <v>0</v>
      </c>
    </row>
    <row r="54" spans="1:23" ht="14.4" customHeight="1" x14ac:dyDescent="0.25">
      <c r="A54" s="22"/>
      <c r="B54" s="23"/>
      <c r="C54" s="16" t="s">
        <v>3</v>
      </c>
      <c r="D54" s="21"/>
      <c r="E54" s="169" t="str">
        <f>LEFT(M54,6)</f>
        <v>3563HK</v>
      </c>
      <c r="F54" s="171">
        <v>2006</v>
      </c>
      <c r="G54" s="181">
        <v>4.8499999999999996</v>
      </c>
      <c r="H54" s="43"/>
      <c r="I54" s="39"/>
      <c r="J54" s="20"/>
      <c r="K54" s="20"/>
      <c r="L54" s="20"/>
      <c r="M54" s="174" t="s">
        <v>53</v>
      </c>
      <c r="N54" s="18"/>
      <c r="O54" s="17"/>
      <c r="P54" s="5"/>
      <c r="Q54" s="176" t="str">
        <f>IF(AND(R54="",S54&gt;0),"?",IF(R54="","◄",IF(S54&gt;=1,"►","")))</f>
        <v>◄</v>
      </c>
      <c r="R54" s="167"/>
      <c r="S54" s="167"/>
      <c r="T54" s="16" t="s">
        <v>3</v>
      </c>
      <c r="U54" s="14"/>
      <c r="V54" s="15"/>
      <c r="W54" s="13" t="s">
        <v>0</v>
      </c>
    </row>
    <row r="55" spans="1:23" ht="14.4" customHeight="1" thickBot="1" x14ac:dyDescent="0.3">
      <c r="A55" s="23"/>
      <c r="B55" s="22"/>
      <c r="C55" s="16" t="s">
        <v>1</v>
      </c>
      <c r="D55" s="21"/>
      <c r="E55" s="170" t="str">
        <f>LEFT(M55,6)</f>
        <v>3563HK</v>
      </c>
      <c r="F55" s="170"/>
      <c r="G55" s="182">
        <v>150</v>
      </c>
      <c r="H55" s="43"/>
      <c r="I55" s="39"/>
      <c r="J55" s="20"/>
      <c r="K55" s="20"/>
      <c r="L55" s="20"/>
      <c r="M55" s="175" t="s">
        <v>53</v>
      </c>
      <c r="N55" s="18"/>
      <c r="O55" s="17"/>
      <c r="P55" s="5"/>
      <c r="Q55" s="177"/>
      <c r="R55" s="168"/>
      <c r="S55" s="168"/>
      <c r="T55" s="16" t="s">
        <v>1</v>
      </c>
      <c r="U55" s="15"/>
      <c r="V55" s="14"/>
      <c r="W55" s="13" t="s">
        <v>0</v>
      </c>
    </row>
    <row r="56" spans="1:23" ht="14.4" customHeight="1" thickBot="1" x14ac:dyDescent="0.3">
      <c r="A56" s="31"/>
      <c r="B56" s="11"/>
      <c r="C56" s="10"/>
      <c r="D56" s="53" t="s">
        <v>52</v>
      </c>
      <c r="E56" s="34"/>
      <c r="F56" s="49"/>
      <c r="G56" s="54"/>
      <c r="H56" s="52"/>
      <c r="I56" s="51"/>
      <c r="J56" s="49"/>
      <c r="K56" s="49"/>
      <c r="L56" s="49"/>
      <c r="M56" s="50"/>
      <c r="N56" s="30">
        <v>39165</v>
      </c>
      <c r="O56" s="6" t="s">
        <v>51</v>
      </c>
      <c r="P56" s="5"/>
      <c r="Q56" s="29"/>
      <c r="R56" s="26" t="str">
        <f>IF(R57&gt;0,"","◄")</f>
        <v>◄</v>
      </c>
      <c r="S56" s="28" t="str">
        <f>IF(S57&gt;0,"►","")</f>
        <v/>
      </c>
      <c r="T56" s="27"/>
      <c r="U56" s="26" t="str">
        <f>IF(U57&gt;0,"","◄")</f>
        <v>◄</v>
      </c>
      <c r="V56" s="26" t="str">
        <f>IF(V58&gt;0,"","◄")</f>
        <v>◄</v>
      </c>
      <c r="W56" s="13" t="s">
        <v>0</v>
      </c>
    </row>
    <row r="57" spans="1:23" ht="14.4" customHeight="1" x14ac:dyDescent="0.25">
      <c r="A57" s="22"/>
      <c r="B57" s="23"/>
      <c r="C57" s="16" t="s">
        <v>3</v>
      </c>
      <c r="D57" s="21"/>
      <c r="E57" s="169" t="str">
        <f>LEFT(M57,6)</f>
        <v>3629HK</v>
      </c>
      <c r="F57" s="171">
        <v>2007</v>
      </c>
      <c r="G57" s="181">
        <v>4.8499999999999996</v>
      </c>
      <c r="H57" s="43"/>
      <c r="I57" s="39"/>
      <c r="J57" s="20"/>
      <c r="K57" s="20"/>
      <c r="L57" s="20"/>
      <c r="M57" s="174" t="s">
        <v>50</v>
      </c>
      <c r="N57" s="18"/>
      <c r="O57" s="17"/>
      <c r="P57" s="5"/>
      <c r="Q57" s="176" t="str">
        <f>IF(AND(R57="",S57&gt;0),"?",IF(R57="","◄",IF(S57&gt;=1,"►","")))</f>
        <v>◄</v>
      </c>
      <c r="R57" s="167"/>
      <c r="S57" s="167"/>
      <c r="T57" s="16" t="s">
        <v>3</v>
      </c>
      <c r="U57" s="14"/>
      <c r="V57" s="15"/>
      <c r="W57" s="13" t="s">
        <v>0</v>
      </c>
    </row>
    <row r="58" spans="1:23" ht="14.4" customHeight="1" thickBot="1" x14ac:dyDescent="0.3">
      <c r="A58" s="23"/>
      <c r="B58" s="22"/>
      <c r="C58" s="16" t="s">
        <v>1</v>
      </c>
      <c r="D58" s="21"/>
      <c r="E58" s="170" t="str">
        <f>LEFT(M58,6)</f>
        <v>3629HK</v>
      </c>
      <c r="F58" s="170"/>
      <c r="G58" s="182">
        <v>150</v>
      </c>
      <c r="H58" s="43"/>
      <c r="I58" s="39"/>
      <c r="J58" s="20"/>
      <c r="K58" s="20"/>
      <c r="L58" s="20"/>
      <c r="M58" s="175" t="s">
        <v>50</v>
      </c>
      <c r="N58" s="18"/>
      <c r="O58" s="17"/>
      <c r="P58" s="5"/>
      <c r="Q58" s="177"/>
      <c r="R58" s="168"/>
      <c r="S58" s="168"/>
      <c r="T58" s="16" t="s">
        <v>1</v>
      </c>
      <c r="U58" s="15"/>
      <c r="V58" s="14"/>
      <c r="W58" s="13" t="s">
        <v>0</v>
      </c>
    </row>
    <row r="59" spans="1:23" ht="14.4" customHeight="1" thickBot="1" x14ac:dyDescent="0.3">
      <c r="A59" s="31"/>
      <c r="B59" s="11"/>
      <c r="C59" s="10"/>
      <c r="D59" s="53" t="s">
        <v>49</v>
      </c>
      <c r="E59" s="34"/>
      <c r="F59" s="49"/>
      <c r="G59" s="52"/>
      <c r="H59" s="52"/>
      <c r="I59" s="51"/>
      <c r="J59" s="49"/>
      <c r="K59" s="49"/>
      <c r="L59" s="49"/>
      <c r="M59" s="50"/>
      <c r="N59" s="30">
        <v>39326</v>
      </c>
      <c r="O59" s="6" t="s">
        <v>48</v>
      </c>
      <c r="P59" s="5"/>
      <c r="Q59" s="29"/>
      <c r="R59" s="26" t="str">
        <f>IF(R60&gt;0,"","◄")</f>
        <v>◄</v>
      </c>
      <c r="S59" s="28" t="str">
        <f>IF(S60&gt;0,"►","")</f>
        <v/>
      </c>
      <c r="T59" s="27"/>
      <c r="U59" s="26" t="str">
        <f>IF(U60&gt;0,"","◄")</f>
        <v>◄</v>
      </c>
      <c r="V59" s="26" t="str">
        <f>IF(V61&gt;0,"","◄")</f>
        <v>◄</v>
      </c>
      <c r="W59" s="13" t="s">
        <v>0</v>
      </c>
    </row>
    <row r="60" spans="1:23" ht="14.4" customHeight="1" x14ac:dyDescent="0.25">
      <c r="A60" s="22"/>
      <c r="B60" s="23"/>
      <c r="C60" s="16" t="s">
        <v>3</v>
      </c>
      <c r="D60" s="21"/>
      <c r="E60" s="169" t="str">
        <f>LEFT(M60,6)</f>
        <v>3676HK</v>
      </c>
      <c r="F60" s="171">
        <v>2007</v>
      </c>
      <c r="G60" s="181">
        <v>4.8499999999999996</v>
      </c>
      <c r="H60" s="43"/>
      <c r="I60" s="39"/>
      <c r="J60" s="20"/>
      <c r="K60" s="20"/>
      <c r="L60" s="20"/>
      <c r="M60" s="174" t="s">
        <v>47</v>
      </c>
      <c r="N60" s="18"/>
      <c r="O60" s="17"/>
      <c r="P60" s="5"/>
      <c r="Q60" s="176" t="str">
        <f>IF(AND(R60="",S60&gt;0),"?",IF(R60="","◄",IF(S60&gt;=1,"►","")))</f>
        <v>◄</v>
      </c>
      <c r="R60" s="167"/>
      <c r="S60" s="167"/>
      <c r="T60" s="16" t="s">
        <v>3</v>
      </c>
      <c r="U60" s="14"/>
      <c r="V60" s="15"/>
      <c r="W60" s="13" t="s">
        <v>0</v>
      </c>
    </row>
    <row r="61" spans="1:23" ht="14.4" customHeight="1" thickBot="1" x14ac:dyDescent="0.3">
      <c r="A61" s="23"/>
      <c r="B61" s="22"/>
      <c r="C61" s="16" t="s">
        <v>1</v>
      </c>
      <c r="D61" s="21"/>
      <c r="E61" s="170" t="str">
        <f>LEFT(M61,6)</f>
        <v>3676HK</v>
      </c>
      <c r="F61" s="170"/>
      <c r="G61" s="182"/>
      <c r="H61" s="43"/>
      <c r="I61" s="39"/>
      <c r="J61" s="20"/>
      <c r="K61" s="20"/>
      <c r="L61" s="20"/>
      <c r="M61" s="175" t="s">
        <v>47</v>
      </c>
      <c r="N61" s="18"/>
      <c r="O61" s="17"/>
      <c r="P61" s="5"/>
      <c r="Q61" s="177"/>
      <c r="R61" s="168"/>
      <c r="S61" s="168"/>
      <c r="T61" s="16" t="s">
        <v>1</v>
      </c>
      <c r="U61" s="15"/>
      <c r="V61" s="14"/>
      <c r="W61" s="13" t="s">
        <v>0</v>
      </c>
    </row>
    <row r="62" spans="1:23" ht="14.4" customHeight="1" thickBot="1" x14ac:dyDescent="0.3">
      <c r="A62" s="31"/>
      <c r="B62" s="11"/>
      <c r="C62" s="10"/>
      <c r="D62" s="53" t="s">
        <v>46</v>
      </c>
      <c r="E62" s="34"/>
      <c r="F62" s="49"/>
      <c r="G62" s="52"/>
      <c r="H62" s="52"/>
      <c r="I62" s="51"/>
      <c r="J62" s="49"/>
      <c r="K62" s="49"/>
      <c r="L62" s="49"/>
      <c r="M62" s="50"/>
      <c r="N62" s="47">
        <v>39739</v>
      </c>
      <c r="O62" s="46" t="s">
        <v>45</v>
      </c>
      <c r="P62" s="5"/>
      <c r="Q62" s="29"/>
      <c r="R62" s="26" t="str">
        <f>IF(R63&gt;0,"","◄")</f>
        <v>◄</v>
      </c>
      <c r="S62" s="28" t="str">
        <f>IF(S63&gt;0,"►","")</f>
        <v/>
      </c>
      <c r="T62" s="27"/>
      <c r="U62" s="26" t="str">
        <f>IF(U63&gt;0,"","◄")</f>
        <v>◄</v>
      </c>
      <c r="V62" s="26" t="str">
        <f>IF(V64&gt;0,"","◄")</f>
        <v>◄</v>
      </c>
      <c r="W62" s="13" t="s">
        <v>0</v>
      </c>
    </row>
    <row r="63" spans="1:23" ht="14.4" customHeight="1" x14ac:dyDescent="0.25">
      <c r="A63" s="22"/>
      <c r="B63" s="23"/>
      <c r="C63" s="16" t="s">
        <v>3</v>
      </c>
      <c r="D63" s="21"/>
      <c r="E63" s="169" t="str">
        <f>LEFT(M63,6)</f>
        <v>3842HK</v>
      </c>
      <c r="F63" s="171">
        <v>2008</v>
      </c>
      <c r="G63" s="181">
        <v>4.8600000000000003</v>
      </c>
      <c r="H63" s="43"/>
      <c r="I63" s="39"/>
      <c r="J63" s="20"/>
      <c r="K63" s="20"/>
      <c r="L63" s="20"/>
      <c r="M63" s="174" t="s">
        <v>43</v>
      </c>
      <c r="N63" s="18"/>
      <c r="O63" s="17"/>
      <c r="P63" s="5"/>
      <c r="Q63" s="176" t="str">
        <f>IF(AND(R63="",S63&gt;0),"?",IF(R63="","◄",IF(S63&gt;=1,"►","")))</f>
        <v>◄</v>
      </c>
      <c r="R63" s="167"/>
      <c r="S63" s="167"/>
      <c r="T63" s="16" t="s">
        <v>3</v>
      </c>
      <c r="U63" s="14"/>
      <c r="V63" s="15"/>
      <c r="W63" s="13" t="s">
        <v>0</v>
      </c>
    </row>
    <row r="64" spans="1:23" ht="14.4" customHeight="1" thickBot="1" x14ac:dyDescent="0.3">
      <c r="A64" s="23"/>
      <c r="B64" s="22" t="s">
        <v>44</v>
      </c>
      <c r="C64" s="16" t="s">
        <v>1</v>
      </c>
      <c r="D64" s="21"/>
      <c r="E64" s="170" t="str">
        <f>LEFT(M64,6)</f>
        <v>3842HK</v>
      </c>
      <c r="F64" s="170"/>
      <c r="G64" s="182"/>
      <c r="H64" s="43"/>
      <c r="I64" s="39"/>
      <c r="J64" s="20"/>
      <c r="K64" s="20"/>
      <c r="L64" s="20"/>
      <c r="M64" s="175" t="s">
        <v>43</v>
      </c>
      <c r="N64" s="18"/>
      <c r="O64" s="17"/>
      <c r="P64" s="5"/>
      <c r="Q64" s="177"/>
      <c r="R64" s="168"/>
      <c r="S64" s="168"/>
      <c r="T64" s="16" t="s">
        <v>1</v>
      </c>
      <c r="U64" s="15"/>
      <c r="V64" s="14"/>
      <c r="W64" s="13" t="s">
        <v>0</v>
      </c>
    </row>
    <row r="65" spans="1:23" ht="14.4" customHeight="1" thickBot="1" x14ac:dyDescent="0.3">
      <c r="A65" s="31"/>
      <c r="B65" s="11"/>
      <c r="C65" s="10"/>
      <c r="D65" s="38" t="s">
        <v>42</v>
      </c>
      <c r="E65" s="34"/>
      <c r="F65" s="35"/>
      <c r="G65" s="35"/>
      <c r="H65" s="36"/>
      <c r="I65" s="36"/>
      <c r="J65" s="49"/>
      <c r="K65" s="49"/>
      <c r="L65" s="49"/>
      <c r="M65" s="48"/>
      <c r="N65" s="47">
        <v>39879</v>
      </c>
      <c r="O65" s="46" t="s">
        <v>41</v>
      </c>
      <c r="P65" s="5"/>
      <c r="Q65" s="29"/>
      <c r="R65" s="26" t="str">
        <f>IF(R66&gt;0,"","◄")</f>
        <v>◄</v>
      </c>
      <c r="S65" s="28" t="str">
        <f>IF(S66&gt;0,"►","")</f>
        <v/>
      </c>
      <c r="T65" s="27"/>
      <c r="U65" s="26" t="str">
        <f>IF(U66&gt;0,"","◄")</f>
        <v>◄</v>
      </c>
      <c r="V65" s="26" t="str">
        <f>IF(V67&gt;0,"","◄")</f>
        <v>◄</v>
      </c>
      <c r="W65" s="13" t="s">
        <v>0</v>
      </c>
    </row>
    <row r="66" spans="1:23" ht="14.4" customHeight="1" x14ac:dyDescent="0.25">
      <c r="A66" s="22"/>
      <c r="B66" s="23"/>
      <c r="C66" s="16" t="s">
        <v>3</v>
      </c>
      <c r="D66" s="21"/>
      <c r="E66" s="169" t="str">
        <f>LEFT(M66,6)</f>
        <v>3884HK</v>
      </c>
      <c r="F66" s="171">
        <v>2009</v>
      </c>
      <c r="G66" s="181">
        <v>5.15</v>
      </c>
      <c r="H66" s="40">
        <v>1</v>
      </c>
      <c r="I66" s="39"/>
      <c r="J66" s="20"/>
      <c r="K66" s="20"/>
      <c r="L66" s="20"/>
      <c r="M66" s="174" t="s">
        <v>40</v>
      </c>
      <c r="N66" s="18"/>
      <c r="O66" s="17"/>
      <c r="P66" s="5"/>
      <c r="Q66" s="176" t="str">
        <f>IF(AND(R66="",S66&gt;0),"?",IF(R66="","◄",IF(S66&gt;=1,"►","")))</f>
        <v>◄</v>
      </c>
      <c r="R66" s="167"/>
      <c r="S66" s="167"/>
      <c r="T66" s="16" t="s">
        <v>3</v>
      </c>
      <c r="U66" s="14"/>
      <c r="V66" s="15"/>
      <c r="W66" s="13" t="s">
        <v>0</v>
      </c>
    </row>
    <row r="67" spans="1:23" ht="14.4" customHeight="1" thickBot="1" x14ac:dyDescent="0.3">
      <c r="A67" s="23"/>
      <c r="B67" s="22"/>
      <c r="C67" s="16" t="s">
        <v>1</v>
      </c>
      <c r="D67" s="21"/>
      <c r="E67" s="170" t="str">
        <f>LEFT(M67,6)</f>
        <v>3884HK</v>
      </c>
      <c r="F67" s="170"/>
      <c r="G67" s="182"/>
      <c r="H67" s="43"/>
      <c r="I67" s="39"/>
      <c r="J67" s="20"/>
      <c r="K67" s="20"/>
      <c r="L67" s="20"/>
      <c r="M67" s="175" t="s">
        <v>40</v>
      </c>
      <c r="N67" s="18"/>
      <c r="O67" s="17"/>
      <c r="P67" s="5"/>
      <c r="Q67" s="177"/>
      <c r="R67" s="168"/>
      <c r="S67" s="168"/>
      <c r="T67" s="16" t="s">
        <v>1</v>
      </c>
      <c r="U67" s="15"/>
      <c r="V67" s="14"/>
      <c r="W67" s="13" t="s">
        <v>0</v>
      </c>
    </row>
    <row r="68" spans="1:23" ht="14.4" customHeight="1" thickBot="1" x14ac:dyDescent="0.3">
      <c r="A68" s="31"/>
      <c r="B68" s="11"/>
      <c r="C68" s="10"/>
      <c r="D68" s="38" t="s">
        <v>39</v>
      </c>
      <c r="E68" s="34"/>
      <c r="F68" s="35"/>
      <c r="G68" s="35"/>
      <c r="H68" s="36"/>
      <c r="I68" s="36"/>
      <c r="J68" s="49"/>
      <c r="K68" s="49"/>
      <c r="L68" s="49"/>
      <c r="M68" s="48"/>
      <c r="N68" s="47">
        <v>39970</v>
      </c>
      <c r="O68" s="46" t="s">
        <v>38</v>
      </c>
      <c r="P68" s="5"/>
      <c r="Q68" s="29"/>
      <c r="R68" s="26" t="str">
        <f>IF(R69&gt;0,"","◄")</f>
        <v>◄</v>
      </c>
      <c r="S68" s="28" t="str">
        <f>IF(S69&gt;0,"►","")</f>
        <v/>
      </c>
      <c r="T68" s="27"/>
      <c r="U68" s="26" t="str">
        <f>IF(U69&gt;0,"","◄")</f>
        <v>◄</v>
      </c>
      <c r="V68" s="26" t="str">
        <f>IF(V70&gt;0,"","◄")</f>
        <v>◄</v>
      </c>
      <c r="W68" s="13" t="s">
        <v>0</v>
      </c>
    </row>
    <row r="69" spans="1:23" ht="14.4" customHeight="1" x14ac:dyDescent="0.25">
      <c r="A69" s="22"/>
      <c r="B69" s="23"/>
      <c r="C69" s="16" t="s">
        <v>3</v>
      </c>
      <c r="D69" s="21"/>
      <c r="E69" s="169" t="str">
        <f>LEFT(M69,6)</f>
        <v>3916HK</v>
      </c>
      <c r="F69" s="171">
        <v>2009</v>
      </c>
      <c r="G69" s="181">
        <v>5.15</v>
      </c>
      <c r="H69" s="188" t="s">
        <v>11</v>
      </c>
      <c r="I69" s="39"/>
      <c r="J69" s="20"/>
      <c r="K69" s="20"/>
      <c r="L69" s="20"/>
      <c r="M69" s="174" t="s">
        <v>37</v>
      </c>
      <c r="N69" s="18"/>
      <c r="O69" s="17"/>
      <c r="P69" s="5"/>
      <c r="Q69" s="176" t="str">
        <f>IF(AND(R69="",S69&gt;0),"?",IF(R69="","◄",IF(S69&gt;=1,"►","")))</f>
        <v>◄</v>
      </c>
      <c r="R69" s="167"/>
      <c r="S69" s="167"/>
      <c r="T69" s="16" t="s">
        <v>3</v>
      </c>
      <c r="U69" s="14"/>
      <c r="V69" s="15"/>
      <c r="W69" s="13" t="s">
        <v>0</v>
      </c>
    </row>
    <row r="70" spans="1:23" ht="14.4" customHeight="1" thickBot="1" x14ac:dyDescent="0.3">
      <c r="A70" s="23"/>
      <c r="B70" s="22"/>
      <c r="C70" s="16" t="s">
        <v>1</v>
      </c>
      <c r="D70" s="21"/>
      <c r="E70" s="170" t="str">
        <f>LEFT(M70,6)</f>
        <v>3916HK</v>
      </c>
      <c r="F70" s="170"/>
      <c r="G70" s="182"/>
      <c r="H70" s="189"/>
      <c r="I70" s="39"/>
      <c r="J70" s="20"/>
      <c r="K70" s="20"/>
      <c r="L70" s="20"/>
      <c r="M70" s="175" t="s">
        <v>37</v>
      </c>
      <c r="N70" s="18"/>
      <c r="O70" s="17"/>
      <c r="P70" s="5"/>
      <c r="Q70" s="177"/>
      <c r="R70" s="168"/>
      <c r="S70" s="168"/>
      <c r="T70" s="16" t="s">
        <v>1</v>
      </c>
      <c r="U70" s="15"/>
      <c r="V70" s="14"/>
      <c r="W70" s="13" t="s">
        <v>0</v>
      </c>
    </row>
    <row r="71" spans="1:23" ht="14.4" customHeight="1" thickBot="1" x14ac:dyDescent="0.3">
      <c r="A71" s="31"/>
      <c r="B71" s="11"/>
      <c r="C71" s="10"/>
      <c r="D71" s="38" t="s">
        <v>36</v>
      </c>
      <c r="E71" s="34"/>
      <c r="F71" s="35"/>
      <c r="G71" s="35"/>
      <c r="H71" s="37"/>
      <c r="I71" s="36"/>
      <c r="J71" s="35"/>
      <c r="K71" s="35"/>
      <c r="L71" s="35"/>
      <c r="M71" s="34"/>
      <c r="N71" s="30">
        <v>40488</v>
      </c>
      <c r="O71" s="6" t="s">
        <v>35</v>
      </c>
      <c r="P71" s="5"/>
      <c r="Q71" s="29"/>
      <c r="R71" s="26" t="str">
        <f>IF(R72&gt;0,"","◄")</f>
        <v>◄</v>
      </c>
      <c r="S71" s="28" t="str">
        <f>IF(S72&gt;0,"►","")</f>
        <v/>
      </c>
      <c r="T71" s="27"/>
      <c r="U71" s="26" t="str">
        <f>IF(U72&gt;0,"","◄")</f>
        <v>◄</v>
      </c>
      <c r="V71" s="26" t="str">
        <f>IF(V73&gt;0,"","◄")</f>
        <v>◄</v>
      </c>
      <c r="W71" s="13" t="s">
        <v>0</v>
      </c>
    </row>
    <row r="72" spans="1:23" ht="14.4" customHeight="1" x14ac:dyDescent="0.25">
      <c r="A72" s="22"/>
      <c r="B72" s="23"/>
      <c r="C72" s="16" t="s">
        <v>3</v>
      </c>
      <c r="D72" s="21"/>
      <c r="E72" s="169" t="str">
        <f>LEFT(M72,6)</f>
        <v>4085HK</v>
      </c>
      <c r="F72" s="171">
        <v>2010</v>
      </c>
      <c r="G72" s="181">
        <v>5.15</v>
      </c>
      <c r="H72" s="40">
        <v>3</v>
      </c>
      <c r="I72" s="39"/>
      <c r="J72" s="20"/>
      <c r="K72" s="20"/>
      <c r="L72" s="20"/>
      <c r="M72" s="174" t="s">
        <v>2</v>
      </c>
      <c r="N72" s="18"/>
      <c r="O72" s="17"/>
      <c r="P72" s="5"/>
      <c r="Q72" s="176" t="str">
        <f>IF(AND(R72="",S72&gt;0),"?",IF(R72="","◄",IF(S72&gt;=1,"►","")))</f>
        <v>◄</v>
      </c>
      <c r="R72" s="167"/>
      <c r="S72" s="167"/>
      <c r="T72" s="16" t="s">
        <v>3</v>
      </c>
      <c r="U72" s="14"/>
      <c r="V72" s="15"/>
      <c r="W72" s="13" t="s">
        <v>0</v>
      </c>
    </row>
    <row r="73" spans="1:23" ht="14.4" customHeight="1" thickBot="1" x14ac:dyDescent="0.3">
      <c r="A73" s="23"/>
      <c r="B73" s="22"/>
      <c r="C73" s="16" t="s">
        <v>1</v>
      </c>
      <c r="D73" s="21"/>
      <c r="E73" s="170" t="str">
        <f>LEFT(M73,6)</f>
        <v>4085HK</v>
      </c>
      <c r="F73" s="170"/>
      <c r="G73" s="182">
        <v>5.15</v>
      </c>
      <c r="H73" s="20"/>
      <c r="I73" s="39"/>
      <c r="J73" s="20"/>
      <c r="K73" s="20"/>
      <c r="L73" s="20"/>
      <c r="M73" s="175" t="s">
        <v>2</v>
      </c>
      <c r="N73" s="18"/>
      <c r="O73" s="17"/>
      <c r="P73" s="5"/>
      <c r="Q73" s="177"/>
      <c r="R73" s="168"/>
      <c r="S73" s="168"/>
      <c r="T73" s="16" t="s">
        <v>1</v>
      </c>
      <c r="U73" s="15"/>
      <c r="V73" s="14"/>
      <c r="W73" s="13" t="s">
        <v>0</v>
      </c>
    </row>
    <row r="74" spans="1:23" ht="14.4" customHeight="1" thickTop="1" thickBot="1" x14ac:dyDescent="0.3">
      <c r="A74" s="31"/>
      <c r="B74" s="11"/>
      <c r="C74" s="10"/>
      <c r="D74" s="38" t="s">
        <v>34</v>
      </c>
      <c r="E74" s="34"/>
      <c r="F74" s="35"/>
      <c r="G74" s="35"/>
      <c r="H74" s="37"/>
      <c r="I74" s="36"/>
      <c r="J74" s="35"/>
      <c r="K74" s="35"/>
      <c r="L74" s="35"/>
      <c r="M74" s="34"/>
      <c r="N74" s="30">
        <v>40558</v>
      </c>
      <c r="O74" s="44" t="s">
        <v>33</v>
      </c>
      <c r="P74" s="5"/>
      <c r="Q74" s="29"/>
      <c r="R74" s="26" t="str">
        <f>IF(R75&gt;0,"","◄")</f>
        <v>◄</v>
      </c>
      <c r="S74" s="28" t="str">
        <f>IF(S75&gt;0,"►","")</f>
        <v/>
      </c>
      <c r="T74" s="27"/>
      <c r="U74" s="26" t="str">
        <f>IF(U75&gt;0,"","◄")</f>
        <v>◄</v>
      </c>
      <c r="V74" s="26" t="str">
        <f>IF(V76&gt;0,"","◄")</f>
        <v>◄</v>
      </c>
      <c r="W74" s="13" t="s">
        <v>0</v>
      </c>
    </row>
    <row r="75" spans="1:23" ht="14.4" customHeight="1" x14ac:dyDescent="0.25">
      <c r="A75" s="22"/>
      <c r="B75" s="23"/>
      <c r="C75" s="16" t="s">
        <v>3</v>
      </c>
      <c r="D75" s="21"/>
      <c r="E75" s="169" t="str">
        <f>LEFT(M75,6)</f>
        <v>4096HK</v>
      </c>
      <c r="F75" s="171">
        <v>2011</v>
      </c>
      <c r="G75" s="181">
        <v>5.15</v>
      </c>
      <c r="H75" s="188" t="s">
        <v>11</v>
      </c>
      <c r="I75" s="39"/>
      <c r="J75" s="20"/>
      <c r="K75" s="20"/>
      <c r="L75" s="20"/>
      <c r="M75" s="174" t="s">
        <v>32</v>
      </c>
      <c r="N75" s="18"/>
      <c r="O75" s="17"/>
      <c r="P75" s="5"/>
      <c r="Q75" s="176" t="str">
        <f>IF(AND(R75="",S75&gt;0),"?",IF(R75="","◄",IF(S75&gt;=1,"►","")))</f>
        <v>◄</v>
      </c>
      <c r="R75" s="167"/>
      <c r="S75" s="167"/>
      <c r="T75" s="16" t="s">
        <v>3</v>
      </c>
      <c r="U75" s="14"/>
      <c r="V75" s="15"/>
      <c r="W75" s="13" t="s">
        <v>0</v>
      </c>
    </row>
    <row r="76" spans="1:23" ht="14.4" customHeight="1" thickBot="1" x14ac:dyDescent="0.3">
      <c r="A76" s="23"/>
      <c r="B76" s="22"/>
      <c r="C76" s="16" t="s">
        <v>1</v>
      </c>
      <c r="D76" s="21"/>
      <c r="E76" s="170" t="str">
        <f>LEFT(M76,6)</f>
        <v>4096HK</v>
      </c>
      <c r="F76" s="170"/>
      <c r="G76" s="182">
        <v>5.15</v>
      </c>
      <c r="H76" s="189"/>
      <c r="I76" s="39"/>
      <c r="J76" s="20"/>
      <c r="K76" s="20"/>
      <c r="L76" s="20"/>
      <c r="M76" s="175" t="s">
        <v>32</v>
      </c>
      <c r="N76" s="18"/>
      <c r="O76" s="17"/>
      <c r="P76" s="5"/>
      <c r="Q76" s="177"/>
      <c r="R76" s="168"/>
      <c r="S76" s="168"/>
      <c r="T76" s="16" t="s">
        <v>1</v>
      </c>
      <c r="U76" s="15"/>
      <c r="V76" s="14"/>
      <c r="W76" s="13" t="s">
        <v>0</v>
      </c>
    </row>
    <row r="77" spans="1:23" ht="14.4" customHeight="1" thickTop="1" thickBot="1" x14ac:dyDescent="0.3">
      <c r="A77" s="31"/>
      <c r="B77" s="11"/>
      <c r="C77" s="10"/>
      <c r="D77" s="38" t="s">
        <v>31</v>
      </c>
      <c r="E77" s="34"/>
      <c r="F77" s="35"/>
      <c r="G77" s="35"/>
      <c r="H77" s="37"/>
      <c r="I77" s="36"/>
      <c r="J77" s="35"/>
      <c r="K77" s="35"/>
      <c r="L77" s="35"/>
      <c r="M77" s="34"/>
      <c r="N77" s="30">
        <v>40803</v>
      </c>
      <c r="O77" s="44" t="s">
        <v>30</v>
      </c>
      <c r="P77" s="5"/>
      <c r="Q77" s="29"/>
      <c r="R77" s="26" t="str">
        <f>IF(R78&gt;0,"","◄")</f>
        <v>◄</v>
      </c>
      <c r="S77" s="28" t="str">
        <f>IF(S78&gt;0,"►","")</f>
        <v/>
      </c>
      <c r="T77" s="27"/>
      <c r="U77" s="26" t="str">
        <f>IF(U78&gt;0,"","◄")</f>
        <v>◄</v>
      </c>
      <c r="V77" s="26" t="str">
        <f>IF(V79&gt;0,"","◄")</f>
        <v>◄</v>
      </c>
      <c r="W77" s="13" t="s">
        <v>0</v>
      </c>
    </row>
    <row r="78" spans="1:23" ht="14.4" customHeight="1" x14ac:dyDescent="0.25">
      <c r="A78" s="22"/>
      <c r="B78" s="23"/>
      <c r="C78" s="16" t="s">
        <v>3</v>
      </c>
      <c r="D78" s="21"/>
      <c r="E78" s="169" t="str">
        <f>LEFT(M78,6)</f>
        <v>4180HK</v>
      </c>
      <c r="F78" s="171">
        <v>2011</v>
      </c>
      <c r="G78" s="181">
        <v>5.15</v>
      </c>
      <c r="H78" s="45">
        <v>3</v>
      </c>
      <c r="I78" s="39"/>
      <c r="J78" s="20"/>
      <c r="K78" s="20"/>
      <c r="L78" s="20"/>
      <c r="M78" s="174" t="s">
        <v>29</v>
      </c>
      <c r="N78" s="18"/>
      <c r="O78" s="17"/>
      <c r="P78" s="5"/>
      <c r="Q78" s="176" t="str">
        <f>IF(AND(R78="",S78&gt;0),"?",IF(R78="","◄",IF(S78&gt;=1,"►","")))</f>
        <v>◄</v>
      </c>
      <c r="R78" s="167"/>
      <c r="S78" s="167"/>
      <c r="T78" s="16" t="s">
        <v>3</v>
      </c>
      <c r="U78" s="14"/>
      <c r="V78" s="15"/>
      <c r="W78" s="13" t="s">
        <v>0</v>
      </c>
    </row>
    <row r="79" spans="1:23" ht="14.4" customHeight="1" thickBot="1" x14ac:dyDescent="0.3">
      <c r="A79" s="23"/>
      <c r="B79" s="22"/>
      <c r="C79" s="16" t="s">
        <v>1</v>
      </c>
      <c r="D79" s="21"/>
      <c r="E79" s="170" t="str">
        <f>LEFT(M79,6)</f>
        <v>4180HK</v>
      </c>
      <c r="F79" s="170"/>
      <c r="G79" s="182">
        <v>5.15</v>
      </c>
      <c r="H79" s="43"/>
      <c r="I79" s="39"/>
      <c r="J79" s="20"/>
      <c r="K79" s="20"/>
      <c r="L79" s="20"/>
      <c r="M79" s="175" t="s">
        <v>29</v>
      </c>
      <c r="N79" s="18"/>
      <c r="O79" s="17"/>
      <c r="P79" s="5"/>
      <c r="Q79" s="177"/>
      <c r="R79" s="168"/>
      <c r="S79" s="168"/>
      <c r="T79" s="16" t="s">
        <v>1</v>
      </c>
      <c r="U79" s="15"/>
      <c r="V79" s="14"/>
      <c r="W79" s="13" t="s">
        <v>0</v>
      </c>
    </row>
    <row r="80" spans="1:23" ht="14.4" customHeight="1" thickTop="1" thickBot="1" x14ac:dyDescent="0.3">
      <c r="A80" s="31"/>
      <c r="B80" s="11"/>
      <c r="C80" s="10"/>
      <c r="D80" s="38" t="s">
        <v>28</v>
      </c>
      <c r="E80" s="34"/>
      <c r="F80" s="35"/>
      <c r="G80" s="35"/>
      <c r="H80" s="37"/>
      <c r="I80" s="36"/>
      <c r="J80" s="35"/>
      <c r="K80" s="35"/>
      <c r="L80" s="35"/>
      <c r="M80" s="34"/>
      <c r="N80" s="30">
        <v>40845</v>
      </c>
      <c r="O80" s="44" t="s">
        <v>27</v>
      </c>
      <c r="P80" s="5"/>
      <c r="Q80" s="29"/>
      <c r="R80" s="26" t="str">
        <f>IF(R81&gt;0,"","◄")</f>
        <v>◄</v>
      </c>
      <c r="S80" s="28" t="str">
        <f>IF(S81&gt;0,"►","")</f>
        <v/>
      </c>
      <c r="T80" s="27"/>
      <c r="U80" s="26" t="str">
        <f>IF(U81&gt;0,"","◄")</f>
        <v>◄</v>
      </c>
      <c r="V80" s="26" t="str">
        <f>IF(V82&gt;0,"","◄")</f>
        <v>◄</v>
      </c>
      <c r="W80" s="13" t="s">
        <v>0</v>
      </c>
    </row>
    <row r="81" spans="1:23" ht="14.4" customHeight="1" x14ac:dyDescent="0.25">
      <c r="A81" s="22"/>
      <c r="B81" s="23"/>
      <c r="C81" s="16" t="s">
        <v>3</v>
      </c>
      <c r="D81" s="21"/>
      <c r="E81" s="169" t="str">
        <f>LEFT(M81,6)</f>
        <v>4190HK</v>
      </c>
      <c r="F81" s="171">
        <v>2011</v>
      </c>
      <c r="G81" s="181">
        <v>5.15</v>
      </c>
      <c r="H81" s="188" t="s">
        <v>4</v>
      </c>
      <c r="I81" s="39"/>
      <c r="J81" s="20"/>
      <c r="K81" s="20"/>
      <c r="L81" s="20"/>
      <c r="M81" s="174" t="s">
        <v>26</v>
      </c>
      <c r="N81" s="18"/>
      <c r="O81" s="17"/>
      <c r="P81" s="5"/>
      <c r="Q81" s="176" t="str">
        <f>IF(AND(R81="",S81&gt;0),"?",IF(R81="","◄",IF(S81&gt;=1,"►","")))</f>
        <v>◄</v>
      </c>
      <c r="R81" s="167"/>
      <c r="S81" s="167"/>
      <c r="T81" s="16" t="s">
        <v>3</v>
      </c>
      <c r="U81" s="14"/>
      <c r="V81" s="15"/>
      <c r="W81" s="13" t="s">
        <v>0</v>
      </c>
    </row>
    <row r="82" spans="1:23" ht="14.4" customHeight="1" thickBot="1" x14ac:dyDescent="0.3">
      <c r="A82" s="23"/>
      <c r="B82" s="22"/>
      <c r="C82" s="16" t="s">
        <v>1</v>
      </c>
      <c r="D82" s="21"/>
      <c r="E82" s="170" t="str">
        <f>LEFT(M82,6)</f>
        <v>4190HK</v>
      </c>
      <c r="F82" s="170"/>
      <c r="G82" s="182"/>
      <c r="H82" s="190"/>
      <c r="I82" s="39"/>
      <c r="J82" s="20"/>
      <c r="K82" s="20"/>
      <c r="L82" s="20"/>
      <c r="M82" s="175" t="s">
        <v>26</v>
      </c>
      <c r="N82" s="18"/>
      <c r="O82" s="17"/>
      <c r="P82" s="5"/>
      <c r="Q82" s="177"/>
      <c r="R82" s="168"/>
      <c r="S82" s="168"/>
      <c r="T82" s="16" t="s">
        <v>1</v>
      </c>
      <c r="U82" s="15"/>
      <c r="V82" s="14"/>
      <c r="W82" s="13" t="s">
        <v>0</v>
      </c>
    </row>
    <row r="83" spans="1:23" ht="14.4" customHeight="1" thickBot="1" x14ac:dyDescent="0.3">
      <c r="A83" s="31"/>
      <c r="B83" s="11"/>
      <c r="C83" s="10"/>
      <c r="D83" s="38" t="s">
        <v>25</v>
      </c>
      <c r="E83" s="34"/>
      <c r="F83" s="35"/>
      <c r="G83" s="35"/>
      <c r="H83" s="37"/>
      <c r="I83" s="36"/>
      <c r="J83" s="35"/>
      <c r="K83" s="35"/>
      <c r="L83" s="35"/>
      <c r="M83" s="34"/>
      <c r="N83" s="42">
        <v>40922</v>
      </c>
      <c r="O83" s="41" t="s">
        <v>24</v>
      </c>
      <c r="P83" s="5"/>
      <c r="Q83" s="29"/>
      <c r="R83" s="26" t="str">
        <f>IF(R84&gt;0,"","◄")</f>
        <v>◄</v>
      </c>
      <c r="S83" s="28" t="str">
        <f>IF(S84&gt;0,"►","")</f>
        <v/>
      </c>
      <c r="T83" s="27"/>
      <c r="U83" s="26" t="str">
        <f>IF(U84&gt;0,"","◄")</f>
        <v>◄</v>
      </c>
      <c r="V83" s="26" t="str">
        <f>IF(V85&gt;0,"","◄")</f>
        <v>◄</v>
      </c>
      <c r="W83" s="13" t="s">
        <v>0</v>
      </c>
    </row>
    <row r="84" spans="1:23" ht="14.4" customHeight="1" x14ac:dyDescent="0.25">
      <c r="A84" s="22"/>
      <c r="B84" s="23"/>
      <c r="C84" s="16" t="s">
        <v>3</v>
      </c>
      <c r="D84" s="21"/>
      <c r="E84" s="169" t="str">
        <f>LEFT(M84,6)</f>
        <v>4194HK</v>
      </c>
      <c r="F84" s="171">
        <v>2011</v>
      </c>
      <c r="G84" s="181">
        <v>5.5</v>
      </c>
      <c r="H84" s="40">
        <v>1</v>
      </c>
      <c r="I84" s="39"/>
      <c r="J84" s="20"/>
      <c r="K84" s="20"/>
      <c r="L84" s="20"/>
      <c r="M84" s="174" t="s">
        <v>23</v>
      </c>
      <c r="N84" s="18"/>
      <c r="O84" s="17"/>
      <c r="P84" s="5" t="str">
        <f t="shared" ref="P84:P95" si="0">IF(Q84="?","?","")</f>
        <v/>
      </c>
      <c r="Q84" s="176" t="str">
        <f>IF(AND(R84="",S84&gt;0),"?",IF(R84="","◄",IF(S84&gt;=1,"►","")))</f>
        <v>◄</v>
      </c>
      <c r="R84" s="167"/>
      <c r="S84" s="167"/>
      <c r="T84" s="16" t="s">
        <v>3</v>
      </c>
      <c r="U84" s="14"/>
      <c r="V84" s="15"/>
      <c r="W84" s="13" t="s">
        <v>0</v>
      </c>
    </row>
    <row r="85" spans="1:23" ht="16.2" thickBot="1" x14ac:dyDescent="0.3">
      <c r="A85" s="23"/>
      <c r="B85" s="22"/>
      <c r="C85" s="16" t="s">
        <v>1</v>
      </c>
      <c r="D85" s="21"/>
      <c r="E85" s="170" t="str">
        <f>LEFT(M85,6)</f>
        <v>4194HK</v>
      </c>
      <c r="F85" s="170"/>
      <c r="G85" s="182"/>
      <c r="H85" s="43"/>
      <c r="I85" s="39"/>
      <c r="J85" s="20"/>
      <c r="K85" s="20"/>
      <c r="L85" s="20"/>
      <c r="M85" s="175" t="s">
        <v>23</v>
      </c>
      <c r="N85" s="18"/>
      <c r="O85" s="17"/>
      <c r="P85" s="5" t="str">
        <f t="shared" si="0"/>
        <v/>
      </c>
      <c r="Q85" s="177"/>
      <c r="R85" s="168"/>
      <c r="S85" s="168"/>
      <c r="T85" s="16" t="s">
        <v>1</v>
      </c>
      <c r="U85" s="15"/>
      <c r="V85" s="14"/>
      <c r="W85" s="13" t="s">
        <v>0</v>
      </c>
    </row>
    <row r="86" spans="1:23" ht="16.2" thickBot="1" x14ac:dyDescent="0.3">
      <c r="A86" s="31"/>
      <c r="B86" s="11"/>
      <c r="C86" s="10"/>
      <c r="D86" s="38" t="s">
        <v>22</v>
      </c>
      <c r="E86" s="34"/>
      <c r="F86" s="35"/>
      <c r="G86" s="35"/>
      <c r="H86" s="37"/>
      <c r="I86" s="36"/>
      <c r="J86" s="35"/>
      <c r="K86" s="35"/>
      <c r="L86" s="35"/>
      <c r="M86" s="34"/>
      <c r="N86" s="42">
        <v>41013</v>
      </c>
      <c r="O86" s="41" t="s">
        <v>21</v>
      </c>
      <c r="P86" s="5" t="str">
        <f t="shared" si="0"/>
        <v/>
      </c>
      <c r="Q86" s="29"/>
      <c r="R86" s="26" t="str">
        <f>IF(R87&gt;0,"","◄")</f>
        <v>◄</v>
      </c>
      <c r="S86" s="28" t="str">
        <f>IF(S87&gt;0,"►","")</f>
        <v/>
      </c>
      <c r="T86" s="27"/>
      <c r="U86" s="26" t="str">
        <f>IF(U87&gt;0,"","◄")</f>
        <v>◄</v>
      </c>
      <c r="V86" s="26" t="str">
        <f>IF(V88&gt;0,"","◄")</f>
        <v>◄</v>
      </c>
      <c r="W86" s="13" t="s">
        <v>0</v>
      </c>
    </row>
    <row r="87" spans="1:23" ht="15.6" x14ac:dyDescent="0.25">
      <c r="A87" s="22"/>
      <c r="B87" s="23"/>
      <c r="C87" s="16" t="s">
        <v>3</v>
      </c>
      <c r="D87" s="21"/>
      <c r="E87" s="169" t="str">
        <f>LEFT(M87,6)</f>
        <v>4228HK</v>
      </c>
      <c r="F87" s="171">
        <v>2012</v>
      </c>
      <c r="G87" s="181">
        <v>5.5</v>
      </c>
      <c r="H87" s="40">
        <v>3</v>
      </c>
      <c r="I87" s="39"/>
      <c r="J87" s="20"/>
      <c r="K87" s="20"/>
      <c r="L87" s="20"/>
      <c r="M87" s="174" t="s">
        <v>20</v>
      </c>
      <c r="N87" s="18"/>
      <c r="O87" s="17"/>
      <c r="P87" s="5" t="str">
        <f t="shared" si="0"/>
        <v/>
      </c>
      <c r="Q87" s="176" t="str">
        <f>IF(AND(R87="",S87&gt;0),"?",IF(R87="","◄",IF(S87&gt;=1,"►","")))</f>
        <v>◄</v>
      </c>
      <c r="R87" s="167"/>
      <c r="S87" s="167"/>
      <c r="T87" s="16" t="s">
        <v>3</v>
      </c>
      <c r="U87" s="14"/>
      <c r="V87" s="15"/>
      <c r="W87" s="13" t="s">
        <v>0</v>
      </c>
    </row>
    <row r="88" spans="1:23" ht="16.2" thickBot="1" x14ac:dyDescent="0.3">
      <c r="A88" s="23"/>
      <c r="B88" s="22"/>
      <c r="C88" s="16" t="s">
        <v>1</v>
      </c>
      <c r="D88" s="21"/>
      <c r="E88" s="170" t="str">
        <f>LEFT(M88,6)</f>
        <v>4228HK</v>
      </c>
      <c r="F88" s="170"/>
      <c r="G88" s="182"/>
      <c r="H88" s="20"/>
      <c r="I88" s="20"/>
      <c r="J88" s="20"/>
      <c r="K88" s="20"/>
      <c r="L88" s="20"/>
      <c r="M88" s="175" t="s">
        <v>20</v>
      </c>
      <c r="N88" s="18"/>
      <c r="O88" s="17"/>
      <c r="P88" s="5" t="str">
        <f t="shared" si="0"/>
        <v/>
      </c>
      <c r="Q88" s="177"/>
      <c r="R88" s="168"/>
      <c r="S88" s="168"/>
      <c r="T88" s="16" t="s">
        <v>1</v>
      </c>
      <c r="U88" s="15"/>
      <c r="V88" s="14"/>
      <c r="W88" s="13" t="s">
        <v>0</v>
      </c>
    </row>
    <row r="89" spans="1:23" ht="16.2" thickBot="1" x14ac:dyDescent="0.3">
      <c r="A89" s="31"/>
      <c r="B89" s="11"/>
      <c r="C89" s="10"/>
      <c r="D89" s="38" t="s">
        <v>19</v>
      </c>
      <c r="E89" s="34"/>
      <c r="F89" s="35"/>
      <c r="G89" s="35"/>
      <c r="H89" s="37"/>
      <c r="I89" s="36"/>
      <c r="J89" s="35"/>
      <c r="K89" s="35"/>
      <c r="L89" s="35"/>
      <c r="M89" s="34"/>
      <c r="N89" s="30">
        <v>41083</v>
      </c>
      <c r="O89" s="33" t="s">
        <v>18</v>
      </c>
      <c r="P89" s="5" t="str">
        <f t="shared" si="0"/>
        <v/>
      </c>
      <c r="Q89" s="29"/>
      <c r="R89" s="26" t="str">
        <f>IF(R90&gt;0,"","◄")</f>
        <v>◄</v>
      </c>
      <c r="S89" s="28" t="str">
        <f>IF(S90&gt;0,"►","")</f>
        <v/>
      </c>
      <c r="T89" s="27"/>
      <c r="U89" s="26" t="str">
        <f>IF(U90&gt;0,"","◄")</f>
        <v>◄</v>
      </c>
      <c r="V89" s="26" t="str">
        <f>IF(V91&gt;0,"","◄")</f>
        <v>◄</v>
      </c>
      <c r="W89" s="13" t="s">
        <v>0</v>
      </c>
    </row>
    <row r="90" spans="1:23" ht="13.8" customHeight="1" x14ac:dyDescent="0.25">
      <c r="A90" s="22"/>
      <c r="B90" s="23"/>
      <c r="C90" s="16" t="s">
        <v>3</v>
      </c>
      <c r="D90" s="21"/>
      <c r="E90" s="169" t="str">
        <f>LEFT(M90,6)</f>
        <v>4254HK</v>
      </c>
      <c r="F90" s="171">
        <v>2012</v>
      </c>
      <c r="G90" s="181">
        <v>5.5</v>
      </c>
      <c r="H90" s="188" t="s">
        <v>11</v>
      </c>
      <c r="I90" s="20"/>
      <c r="J90" s="20"/>
      <c r="K90" s="20"/>
      <c r="L90" s="20"/>
      <c r="M90" s="174" t="s">
        <v>17</v>
      </c>
      <c r="N90" s="18"/>
      <c r="O90" s="17"/>
      <c r="P90" s="5" t="str">
        <f t="shared" si="0"/>
        <v/>
      </c>
      <c r="Q90" s="176" t="str">
        <f>IF(AND(R90="",S90&gt;0),"?",IF(R90="","◄",IF(S90&gt;=1,"►","")))</f>
        <v>◄</v>
      </c>
      <c r="R90" s="167"/>
      <c r="S90" s="167"/>
      <c r="T90" s="16" t="s">
        <v>3</v>
      </c>
      <c r="U90" s="14"/>
      <c r="V90" s="15"/>
      <c r="W90" s="13" t="s">
        <v>0</v>
      </c>
    </row>
    <row r="91" spans="1:23" ht="13.8" customHeight="1" thickBot="1" x14ac:dyDescent="0.3">
      <c r="A91" s="23"/>
      <c r="B91" s="22"/>
      <c r="C91" s="16" t="s">
        <v>1</v>
      </c>
      <c r="D91" s="21"/>
      <c r="E91" s="170" t="str">
        <f>LEFT(M91,6)</f>
        <v>4254HK</v>
      </c>
      <c r="F91" s="170"/>
      <c r="G91" s="182"/>
      <c r="H91" s="189"/>
      <c r="I91" s="20"/>
      <c r="J91" s="20"/>
      <c r="K91" s="20"/>
      <c r="L91" s="20"/>
      <c r="M91" s="175" t="s">
        <v>17</v>
      </c>
      <c r="N91" s="18"/>
      <c r="O91" s="17"/>
      <c r="P91" s="5" t="str">
        <f t="shared" si="0"/>
        <v/>
      </c>
      <c r="Q91" s="177"/>
      <c r="R91" s="168"/>
      <c r="S91" s="168"/>
      <c r="T91" s="16" t="s">
        <v>1</v>
      </c>
      <c r="U91" s="15"/>
      <c r="V91" s="14"/>
      <c r="W91" s="13" t="s">
        <v>0</v>
      </c>
    </row>
    <row r="92" spans="1:23" ht="13.8" customHeight="1" thickBot="1" x14ac:dyDescent="0.3">
      <c r="A92" s="31"/>
      <c r="B92" s="11"/>
      <c r="C92" s="10"/>
      <c r="D92" s="8" t="s">
        <v>16</v>
      </c>
      <c r="E92" s="8"/>
      <c r="F92" s="8"/>
      <c r="G92" s="8"/>
      <c r="H92" s="9"/>
      <c r="I92" s="8"/>
      <c r="J92" s="8"/>
      <c r="K92" s="8"/>
      <c r="L92" s="8"/>
      <c r="M92" s="6"/>
      <c r="N92" s="30">
        <v>41356</v>
      </c>
      <c r="O92" s="6" t="s">
        <v>15</v>
      </c>
      <c r="P92" s="5" t="str">
        <f t="shared" si="0"/>
        <v/>
      </c>
      <c r="Q92" s="29"/>
      <c r="R92" s="26" t="str">
        <f>IF(R93&gt;0,"","◄")</f>
        <v>◄</v>
      </c>
      <c r="S92" s="28" t="str">
        <f>IF(S93&gt;0,"►","")</f>
        <v/>
      </c>
      <c r="T92" s="27"/>
      <c r="U92" s="26" t="str">
        <f>IF(U93&gt;0,"","◄")</f>
        <v>◄</v>
      </c>
      <c r="V92" s="26" t="str">
        <f>IF(V94&gt;0,"","◄")</f>
        <v>◄</v>
      </c>
      <c r="W92" s="13" t="s">
        <v>0</v>
      </c>
    </row>
    <row r="93" spans="1:23" ht="19.2" customHeight="1" x14ac:dyDescent="0.25">
      <c r="A93" s="22"/>
      <c r="B93" s="23"/>
      <c r="C93" s="16" t="s">
        <v>3</v>
      </c>
      <c r="D93" s="21"/>
      <c r="E93" s="169" t="str">
        <f>LEFT(M93,6)</f>
        <v>4321HK</v>
      </c>
      <c r="F93" s="171">
        <v>2013</v>
      </c>
      <c r="G93" s="181">
        <v>5.5</v>
      </c>
      <c r="H93" s="188" t="s">
        <v>8</v>
      </c>
      <c r="I93" s="20"/>
      <c r="J93" s="20"/>
      <c r="K93" s="20"/>
      <c r="L93" s="20"/>
      <c r="M93" s="174" t="s">
        <v>14</v>
      </c>
      <c r="N93" s="18"/>
      <c r="O93" s="17"/>
      <c r="P93" s="5" t="str">
        <f t="shared" si="0"/>
        <v/>
      </c>
      <c r="Q93" s="176" t="str">
        <f>IF(AND(R93="",S93&gt;0),"?",IF(R93="","◄",IF(S93&gt;=1,"►","")))</f>
        <v>◄</v>
      </c>
      <c r="R93" s="167"/>
      <c r="S93" s="167"/>
      <c r="T93" s="16" t="s">
        <v>3</v>
      </c>
      <c r="U93" s="14"/>
      <c r="V93" s="15"/>
      <c r="W93" s="13" t="s">
        <v>0</v>
      </c>
    </row>
    <row r="94" spans="1:23" ht="19.2" customHeight="1" thickBot="1" x14ac:dyDescent="0.3">
      <c r="A94" s="23"/>
      <c r="B94" s="22"/>
      <c r="C94" s="16" t="s">
        <v>1</v>
      </c>
      <c r="D94" s="21"/>
      <c r="E94" s="170" t="str">
        <f>LEFT(M94,6)</f>
        <v>4321HK</v>
      </c>
      <c r="F94" s="170"/>
      <c r="G94" s="182"/>
      <c r="H94" s="189"/>
      <c r="I94" s="20"/>
      <c r="J94" s="20"/>
      <c r="K94" s="20"/>
      <c r="L94" s="20"/>
      <c r="M94" s="175" t="s">
        <v>14</v>
      </c>
      <c r="N94" s="18"/>
      <c r="O94" s="17"/>
      <c r="P94" s="5" t="str">
        <f t="shared" si="0"/>
        <v/>
      </c>
      <c r="Q94" s="177"/>
      <c r="R94" s="168"/>
      <c r="S94" s="168"/>
      <c r="T94" s="16" t="s">
        <v>1</v>
      </c>
      <c r="U94" s="15"/>
      <c r="V94" s="14"/>
      <c r="W94" s="13" t="s">
        <v>0</v>
      </c>
    </row>
    <row r="95" spans="1:23" ht="15.6" customHeight="1" thickBot="1" x14ac:dyDescent="0.3">
      <c r="A95" s="31"/>
      <c r="B95" s="11"/>
      <c r="C95" s="10"/>
      <c r="D95" s="8" t="s">
        <v>13</v>
      </c>
      <c r="E95" s="8"/>
      <c r="F95" s="8"/>
      <c r="G95" s="8"/>
      <c r="H95" s="9"/>
      <c r="I95" s="8"/>
      <c r="J95" s="8"/>
      <c r="K95" s="8"/>
      <c r="L95" s="8"/>
      <c r="M95" s="6"/>
      <c r="N95" s="30">
        <v>41573</v>
      </c>
      <c r="O95" s="6" t="s">
        <v>12</v>
      </c>
      <c r="P95" s="5" t="str">
        <f t="shared" si="0"/>
        <v/>
      </c>
      <c r="Q95" s="29"/>
      <c r="R95" s="26" t="str">
        <f>IF(R96&gt;0,"","◄")</f>
        <v>◄</v>
      </c>
      <c r="S95" s="28" t="str">
        <f>IF(S96&gt;0,"►","")</f>
        <v/>
      </c>
      <c r="T95" s="27"/>
      <c r="U95" s="26" t="str">
        <f>IF(U96&gt;0,"","◄")</f>
        <v>◄</v>
      </c>
      <c r="V95" s="26" t="str">
        <f>IF(V97&gt;0,"","◄")</f>
        <v>◄</v>
      </c>
      <c r="W95" s="13" t="s">
        <v>0</v>
      </c>
    </row>
    <row r="96" spans="1:23" ht="15.6" customHeight="1" x14ac:dyDescent="0.25">
      <c r="A96" s="22"/>
      <c r="B96" s="23"/>
      <c r="C96" s="16" t="s">
        <v>3</v>
      </c>
      <c r="D96" s="21"/>
      <c r="E96" s="169" t="str">
        <f>LEFT(M96,6)</f>
        <v>4085HK</v>
      </c>
      <c r="F96" s="171">
        <v>2013</v>
      </c>
      <c r="G96" s="181">
        <v>5.49</v>
      </c>
      <c r="H96" s="188" t="s">
        <v>11</v>
      </c>
      <c r="I96" s="20"/>
      <c r="J96" s="20"/>
      <c r="K96" s="20"/>
      <c r="L96" s="19"/>
      <c r="M96" s="174" t="s">
        <v>2</v>
      </c>
      <c r="N96" s="18"/>
      <c r="O96" s="17"/>
      <c r="P96" s="5"/>
      <c r="Q96" s="176" t="str">
        <f>IF(AND(R96="",S96&gt;0),"?",IF(R96="","◄",IF(S96&gt;=1,"►","")))</f>
        <v>◄</v>
      </c>
      <c r="R96" s="167"/>
      <c r="S96" s="167"/>
      <c r="T96" s="16" t="s">
        <v>3</v>
      </c>
      <c r="U96" s="14"/>
      <c r="V96" s="15"/>
      <c r="W96" s="13" t="s">
        <v>0</v>
      </c>
    </row>
    <row r="97" spans="1:23" ht="15.6" customHeight="1" thickBot="1" x14ac:dyDescent="0.3">
      <c r="A97" s="22"/>
      <c r="B97" s="23"/>
      <c r="C97" s="16" t="s">
        <v>1</v>
      </c>
      <c r="D97" s="21"/>
      <c r="E97" s="170" t="str">
        <f>LEFT(M97,6)</f>
        <v>4085HK</v>
      </c>
      <c r="F97" s="170"/>
      <c r="G97" s="182"/>
      <c r="H97" s="189"/>
      <c r="I97" s="20"/>
      <c r="J97" s="20"/>
      <c r="K97" s="20"/>
      <c r="L97" s="19"/>
      <c r="M97" s="175" t="s">
        <v>2</v>
      </c>
      <c r="N97" s="18"/>
      <c r="O97" s="17"/>
      <c r="P97" s="5" t="str">
        <f t="shared" ref="P97:P103" si="1">IF(Q97="?","?","")</f>
        <v/>
      </c>
      <c r="Q97" s="177"/>
      <c r="R97" s="168"/>
      <c r="S97" s="168"/>
      <c r="T97" s="16" t="s">
        <v>1</v>
      </c>
      <c r="U97" s="15"/>
      <c r="V97" s="14"/>
      <c r="W97" s="13" t="s">
        <v>0</v>
      </c>
    </row>
    <row r="98" spans="1:23" ht="15.6" customHeight="1" thickBot="1" x14ac:dyDescent="0.3">
      <c r="A98" s="31"/>
      <c r="B98" s="11"/>
      <c r="C98" s="10"/>
      <c r="D98" s="8" t="s">
        <v>10</v>
      </c>
      <c r="E98" s="8"/>
      <c r="F98" s="9"/>
      <c r="G98" s="8"/>
      <c r="H98" s="9"/>
      <c r="I98" s="8"/>
      <c r="J98" s="8"/>
      <c r="K98" s="8"/>
      <c r="L98" s="8"/>
      <c r="M98" s="6"/>
      <c r="N98" s="30">
        <v>41748</v>
      </c>
      <c r="O98" s="6" t="s">
        <v>9</v>
      </c>
      <c r="P98" s="5" t="str">
        <f t="shared" si="1"/>
        <v/>
      </c>
      <c r="Q98" s="29"/>
      <c r="R98" s="26" t="str">
        <f>IF(R99&gt;0,"","◄")</f>
        <v>◄</v>
      </c>
      <c r="S98" s="28" t="str">
        <f>IF(S99&gt;0,"►","")</f>
        <v/>
      </c>
      <c r="T98" s="27"/>
      <c r="U98" s="26" t="str">
        <f>IF(U99+U101&gt;1,"","◄")</f>
        <v>◄</v>
      </c>
      <c r="V98" s="26" t="str">
        <f>IF(V100+V102&gt;1,"","◄")</f>
        <v>◄</v>
      </c>
      <c r="W98" s="13" t="s">
        <v>0</v>
      </c>
    </row>
    <row r="99" spans="1:23" ht="15.6" customHeight="1" x14ac:dyDescent="0.25">
      <c r="A99" s="22"/>
      <c r="B99" s="23"/>
      <c r="C99" s="16" t="s">
        <v>3</v>
      </c>
      <c r="D99" s="21"/>
      <c r="E99" s="169" t="str">
        <f>LEFT(M99,6)</f>
        <v>4416HK</v>
      </c>
      <c r="F99" s="171">
        <v>2014</v>
      </c>
      <c r="G99" s="181">
        <v>5.49</v>
      </c>
      <c r="H99" s="188" t="s">
        <v>8</v>
      </c>
      <c r="I99" s="20"/>
      <c r="J99" s="20"/>
      <c r="K99" s="20"/>
      <c r="L99" s="19"/>
      <c r="M99" s="195" t="s">
        <v>7</v>
      </c>
      <c r="N99" s="32" t="s">
        <v>235</v>
      </c>
      <c r="O99" s="17"/>
      <c r="P99" s="5" t="str">
        <f t="shared" si="1"/>
        <v/>
      </c>
      <c r="Q99" s="176" t="str">
        <f>IF(AND(R99="",S99&gt;0),"?",IF(R99="","◄",IF(S99&gt;=1,"►","")))</f>
        <v>◄</v>
      </c>
      <c r="R99" s="167"/>
      <c r="S99" s="167"/>
      <c r="T99" s="16" t="s">
        <v>3</v>
      </c>
      <c r="U99" s="14"/>
      <c r="V99" s="15"/>
      <c r="W99" s="13" t="s">
        <v>0</v>
      </c>
    </row>
    <row r="100" spans="1:23" ht="15.6" customHeight="1" x14ac:dyDescent="0.25">
      <c r="A100" s="23"/>
      <c r="B100" s="22"/>
      <c r="C100" s="16" t="s">
        <v>1</v>
      </c>
      <c r="D100" s="21"/>
      <c r="E100" s="191"/>
      <c r="F100" s="191"/>
      <c r="G100" s="192"/>
      <c r="H100" s="194"/>
      <c r="I100" s="20"/>
      <c r="J100" s="20"/>
      <c r="K100" s="20"/>
      <c r="L100" s="19"/>
      <c r="M100" s="196"/>
      <c r="N100" s="32" t="s">
        <v>236</v>
      </c>
      <c r="O100" s="17"/>
      <c r="P100" s="5" t="str">
        <f t="shared" si="1"/>
        <v/>
      </c>
      <c r="Q100" s="177"/>
      <c r="R100" s="199"/>
      <c r="S100" s="199"/>
      <c r="T100" s="16" t="s">
        <v>1</v>
      </c>
      <c r="U100" s="15"/>
      <c r="V100" s="14"/>
      <c r="W100" s="13" t="s">
        <v>0</v>
      </c>
    </row>
    <row r="101" spans="1:23" ht="15.6" customHeight="1" x14ac:dyDescent="0.25">
      <c r="A101" s="22"/>
      <c r="B101" s="23"/>
      <c r="C101" s="16" t="s">
        <v>3</v>
      </c>
      <c r="D101" s="21"/>
      <c r="E101" s="191"/>
      <c r="F101" s="191"/>
      <c r="G101" s="192"/>
      <c r="H101" s="194"/>
      <c r="I101" s="20"/>
      <c r="J101" s="20"/>
      <c r="K101" s="20"/>
      <c r="L101" s="19"/>
      <c r="M101" s="196"/>
      <c r="N101" s="32" t="s">
        <v>237</v>
      </c>
      <c r="O101" s="17"/>
      <c r="P101" s="5" t="str">
        <f t="shared" si="1"/>
        <v/>
      </c>
      <c r="Q101" s="198"/>
      <c r="R101" s="200"/>
      <c r="S101" s="200"/>
      <c r="T101" s="16" t="s">
        <v>3</v>
      </c>
      <c r="U101" s="14"/>
      <c r="V101" s="15"/>
      <c r="W101" s="13" t="s">
        <v>0</v>
      </c>
    </row>
    <row r="102" spans="1:23" ht="15.6" customHeight="1" thickBot="1" x14ac:dyDescent="0.3">
      <c r="A102" s="23"/>
      <c r="B102" s="22"/>
      <c r="C102" s="16" t="s">
        <v>1</v>
      </c>
      <c r="D102" s="21"/>
      <c r="E102" s="170"/>
      <c r="F102" s="170"/>
      <c r="G102" s="193"/>
      <c r="H102" s="189"/>
      <c r="I102" s="20"/>
      <c r="J102" s="20"/>
      <c r="K102" s="20"/>
      <c r="L102" s="19"/>
      <c r="M102" s="197"/>
      <c r="N102" s="32" t="s">
        <v>238</v>
      </c>
      <c r="O102" s="17"/>
      <c r="P102" s="5" t="str">
        <f t="shared" si="1"/>
        <v/>
      </c>
      <c r="Q102" s="198"/>
      <c r="R102" s="201"/>
      <c r="S102" s="201"/>
      <c r="T102" s="16" t="s">
        <v>1</v>
      </c>
      <c r="U102" s="15"/>
      <c r="V102" s="14"/>
      <c r="W102" s="13" t="s">
        <v>0</v>
      </c>
    </row>
    <row r="103" spans="1:23" ht="15.6" customHeight="1" thickBot="1" x14ac:dyDescent="0.3">
      <c r="A103" s="31"/>
      <c r="B103" s="11"/>
      <c r="C103" s="10"/>
      <c r="D103" s="8" t="s">
        <v>6</v>
      </c>
      <c r="E103" s="8"/>
      <c r="F103" s="9"/>
      <c r="G103" s="8"/>
      <c r="H103" s="9"/>
      <c r="I103" s="8"/>
      <c r="J103" s="8"/>
      <c r="K103" s="8"/>
      <c r="L103" s="8"/>
      <c r="M103" s="6"/>
      <c r="N103" s="30">
        <v>41797</v>
      </c>
      <c r="O103" s="6" t="s">
        <v>5</v>
      </c>
      <c r="P103" s="5" t="str">
        <f t="shared" si="1"/>
        <v/>
      </c>
      <c r="Q103" s="29"/>
      <c r="R103" s="26" t="str">
        <f>IF(R104&gt;0,"","◄")</f>
        <v>◄</v>
      </c>
      <c r="S103" s="28" t="str">
        <f>IF(S104&gt;0,"►","")</f>
        <v/>
      </c>
      <c r="T103" s="27"/>
      <c r="U103" s="26" t="str">
        <f>IF(U104&gt;0,"","◄")</f>
        <v>◄</v>
      </c>
      <c r="V103" s="26" t="str">
        <f>IF(V105&gt;0,"","◄")</f>
        <v>◄</v>
      </c>
      <c r="W103" s="13" t="s">
        <v>0</v>
      </c>
    </row>
    <row r="104" spans="1:23" ht="15.6" customHeight="1" x14ac:dyDescent="0.25">
      <c r="A104" s="22"/>
      <c r="B104" s="23"/>
      <c r="C104" s="16" t="s">
        <v>3</v>
      </c>
      <c r="D104" s="21"/>
      <c r="E104" s="169" t="str">
        <f>LEFT(M104,6)</f>
        <v>4085HK</v>
      </c>
      <c r="F104" s="171">
        <v>2010</v>
      </c>
      <c r="G104" s="181">
        <v>5.15</v>
      </c>
      <c r="H104" s="188" t="s">
        <v>4</v>
      </c>
      <c r="I104" s="20"/>
      <c r="J104" s="20"/>
      <c r="K104" s="20"/>
      <c r="L104" s="19"/>
      <c r="M104" s="174" t="s">
        <v>2</v>
      </c>
      <c r="N104" s="18"/>
      <c r="O104" s="17"/>
      <c r="P104" s="5"/>
      <c r="Q104" s="176" t="str">
        <f>IF(AND(R104="",S104&gt;0),"?",IF(R104="","◄",IF(S104&gt;=1,"►","")))</f>
        <v>◄</v>
      </c>
      <c r="R104" s="167"/>
      <c r="S104" s="167"/>
      <c r="T104" s="16" t="s">
        <v>3</v>
      </c>
      <c r="U104" s="14"/>
      <c r="V104" s="15"/>
      <c r="W104" s="13" t="s">
        <v>0</v>
      </c>
    </row>
    <row r="105" spans="1:23" ht="15.6" customHeight="1" thickBot="1" x14ac:dyDescent="0.3">
      <c r="A105" s="23"/>
      <c r="B105" s="22"/>
      <c r="C105" s="16" t="s">
        <v>1</v>
      </c>
      <c r="D105" s="21"/>
      <c r="E105" s="170" t="str">
        <f>LEFT(M105,6)</f>
        <v>4085HK</v>
      </c>
      <c r="F105" s="170"/>
      <c r="G105" s="182">
        <v>5.15</v>
      </c>
      <c r="H105" s="190"/>
      <c r="I105" s="20"/>
      <c r="J105" s="20"/>
      <c r="K105" s="20"/>
      <c r="L105" s="19"/>
      <c r="M105" s="175" t="s">
        <v>2</v>
      </c>
      <c r="N105" s="18"/>
      <c r="O105" s="17"/>
      <c r="P105" s="5" t="str">
        <f>IF(Q105="?","?","")</f>
        <v/>
      </c>
      <c r="Q105" s="177"/>
      <c r="R105" s="168"/>
      <c r="S105" s="168"/>
      <c r="T105" s="16" t="s">
        <v>1</v>
      </c>
      <c r="U105" s="15"/>
      <c r="V105" s="14"/>
      <c r="W105" s="13" t="s">
        <v>0</v>
      </c>
    </row>
    <row r="106" spans="1:23" ht="15.6" customHeight="1" x14ac:dyDescent="0.25">
      <c r="A106" s="12"/>
      <c r="B106" s="11"/>
      <c r="C106" s="10"/>
      <c r="D106" s="8"/>
      <c r="E106" s="8"/>
      <c r="F106" s="9"/>
      <c r="G106" s="8"/>
      <c r="H106" s="9"/>
      <c r="I106" s="8"/>
      <c r="J106" s="8"/>
      <c r="K106" s="8"/>
      <c r="L106" s="8"/>
      <c r="M106" s="6"/>
      <c r="N106" s="7"/>
      <c r="O106" s="6"/>
      <c r="P106" s="5"/>
      <c r="Q106" s="5"/>
      <c r="R106" s="5"/>
      <c r="S106" s="5"/>
      <c r="T106" s="5"/>
      <c r="U106" s="5"/>
      <c r="V106" s="5"/>
      <c r="W106" s="5"/>
    </row>
    <row r="107" spans="1:23" ht="15.6" customHeight="1" x14ac:dyDescent="0.25"/>
    <row r="108" spans="1:23" ht="15.6" customHeight="1" x14ac:dyDescent="0.25"/>
    <row r="109" spans="1:23" ht="15.6" customHeight="1" x14ac:dyDescent="0.25"/>
    <row r="110" spans="1:23" ht="15.6" customHeight="1" x14ac:dyDescent="0.25"/>
    <row r="111" spans="1:23" ht="15.6" customHeight="1" x14ac:dyDescent="0.25"/>
    <row r="112" spans="1:23" ht="15.6" customHeight="1" x14ac:dyDescent="0.25"/>
    <row r="113" ht="15.6" customHeight="1" x14ac:dyDescent="0.25"/>
  </sheetData>
  <sheetProtection sheet="1" objects="1" scenarios="1"/>
  <autoFilter ref="A1:W105" xr:uid="{00000000-0001-0000-0000-000000000000}"/>
  <mergeCells count="250">
    <mergeCell ref="S84:S85"/>
    <mergeCell ref="Q87:Q88"/>
    <mergeCell ref="S96:S97"/>
    <mergeCell ref="Q99:Q102"/>
    <mergeCell ref="R99:R102"/>
    <mergeCell ref="S99:S102"/>
    <mergeCell ref="Q90:Q91"/>
    <mergeCell ref="R90:R91"/>
    <mergeCell ref="S90:S91"/>
    <mergeCell ref="Q93:Q94"/>
    <mergeCell ref="R93:R94"/>
    <mergeCell ref="S93:S94"/>
    <mergeCell ref="Q84:Q85"/>
    <mergeCell ref="R84:R85"/>
    <mergeCell ref="Q104:Q105"/>
    <mergeCell ref="R104:R105"/>
    <mergeCell ref="S104:S105"/>
    <mergeCell ref="U2:V2"/>
    <mergeCell ref="U3:V3"/>
    <mergeCell ref="A2:B3"/>
    <mergeCell ref="A5:A6"/>
    <mergeCell ref="B5:B6"/>
    <mergeCell ref="Q96:Q97"/>
    <mergeCell ref="R96:R97"/>
    <mergeCell ref="Q72:Q73"/>
    <mergeCell ref="R72:R73"/>
    <mergeCell ref="S72:S73"/>
    <mergeCell ref="Q75:Q76"/>
    <mergeCell ref="R75:R76"/>
    <mergeCell ref="S75:S76"/>
    <mergeCell ref="R87:R88"/>
    <mergeCell ref="S87:S88"/>
    <mergeCell ref="Q78:Q79"/>
    <mergeCell ref="R78:R79"/>
    <mergeCell ref="S78:S79"/>
    <mergeCell ref="Q81:Q82"/>
    <mergeCell ref="R81:R82"/>
    <mergeCell ref="S81:S82"/>
    <mergeCell ref="Q69:Q70"/>
    <mergeCell ref="R69:R70"/>
    <mergeCell ref="S69:S70"/>
    <mergeCell ref="Q48:Q49"/>
    <mergeCell ref="R48:R49"/>
    <mergeCell ref="S48:S49"/>
    <mergeCell ref="Q51:Q52"/>
    <mergeCell ref="R51:R52"/>
    <mergeCell ref="S51:S52"/>
    <mergeCell ref="Q54:Q55"/>
    <mergeCell ref="R54:R55"/>
    <mergeCell ref="S54:S55"/>
    <mergeCell ref="Q57:Q58"/>
    <mergeCell ref="R57:R58"/>
    <mergeCell ref="S57:S58"/>
    <mergeCell ref="Q60:Q61"/>
    <mergeCell ref="R60:R61"/>
    <mergeCell ref="S60:S61"/>
    <mergeCell ref="Q63:Q64"/>
    <mergeCell ref="R63:R64"/>
    <mergeCell ref="S63:S64"/>
    <mergeCell ref="Q66:Q67"/>
    <mergeCell ref="R66:R67"/>
    <mergeCell ref="S66:S67"/>
    <mergeCell ref="Q45:Q46"/>
    <mergeCell ref="R45:R46"/>
    <mergeCell ref="S45:S46"/>
    <mergeCell ref="Q36:Q37"/>
    <mergeCell ref="R36:R37"/>
    <mergeCell ref="S36:S37"/>
    <mergeCell ref="Q39:Q40"/>
    <mergeCell ref="R39:R40"/>
    <mergeCell ref="S39:S40"/>
    <mergeCell ref="Q42:Q43"/>
    <mergeCell ref="R42:R43"/>
    <mergeCell ref="S42:S43"/>
    <mergeCell ref="Q30:Q31"/>
    <mergeCell ref="R30:R31"/>
    <mergeCell ref="S30:S31"/>
    <mergeCell ref="Q33:Q34"/>
    <mergeCell ref="R33:R34"/>
    <mergeCell ref="S33:S34"/>
    <mergeCell ref="E90:E91"/>
    <mergeCell ref="F90:F91"/>
    <mergeCell ref="G90:G91"/>
    <mergeCell ref="H90:H91"/>
    <mergeCell ref="M90:M91"/>
    <mergeCell ref="E81:E82"/>
    <mergeCell ref="F81:F82"/>
    <mergeCell ref="G81:G82"/>
    <mergeCell ref="H81:H82"/>
    <mergeCell ref="M81:M82"/>
    <mergeCell ref="E72:E73"/>
    <mergeCell ref="F72:F73"/>
    <mergeCell ref="G72:G73"/>
    <mergeCell ref="M72:M73"/>
    <mergeCell ref="E75:E76"/>
    <mergeCell ref="F75:F76"/>
    <mergeCell ref="G75:G76"/>
    <mergeCell ref="H75:H76"/>
    <mergeCell ref="E93:E94"/>
    <mergeCell ref="F93:F94"/>
    <mergeCell ref="G93:G94"/>
    <mergeCell ref="M96:M97"/>
    <mergeCell ref="E99:E102"/>
    <mergeCell ref="F99:F102"/>
    <mergeCell ref="G99:G102"/>
    <mergeCell ref="H99:H102"/>
    <mergeCell ref="M99:M102"/>
    <mergeCell ref="E104:E105"/>
    <mergeCell ref="F104:F105"/>
    <mergeCell ref="G104:G105"/>
    <mergeCell ref="H104:H105"/>
    <mergeCell ref="M104:M105"/>
    <mergeCell ref="N3:O3"/>
    <mergeCell ref="E96:E97"/>
    <mergeCell ref="F96:F97"/>
    <mergeCell ref="G96:G97"/>
    <mergeCell ref="H96:H97"/>
    <mergeCell ref="H93:H94"/>
    <mergeCell ref="M93:M94"/>
    <mergeCell ref="E84:E85"/>
    <mergeCell ref="F84:F85"/>
    <mergeCell ref="G84:G85"/>
    <mergeCell ref="M84:M85"/>
    <mergeCell ref="E87:E88"/>
    <mergeCell ref="F87:F88"/>
    <mergeCell ref="G87:G88"/>
    <mergeCell ref="M87:M88"/>
    <mergeCell ref="E78:E79"/>
    <mergeCell ref="F78:F79"/>
    <mergeCell ref="G78:G79"/>
    <mergeCell ref="M78:M79"/>
    <mergeCell ref="M75:M76"/>
    <mergeCell ref="E66:E67"/>
    <mergeCell ref="F66:F67"/>
    <mergeCell ref="G66:G67"/>
    <mergeCell ref="M66:M67"/>
    <mergeCell ref="E69:E70"/>
    <mergeCell ref="F69:F70"/>
    <mergeCell ref="G69:G70"/>
    <mergeCell ref="H69:H70"/>
    <mergeCell ref="M69:M70"/>
    <mergeCell ref="E60:E61"/>
    <mergeCell ref="F60:F61"/>
    <mergeCell ref="G60:G61"/>
    <mergeCell ref="M60:M61"/>
    <mergeCell ref="E63:E64"/>
    <mergeCell ref="F63:F64"/>
    <mergeCell ref="G63:G64"/>
    <mergeCell ref="M63:M64"/>
    <mergeCell ref="E48:E49"/>
    <mergeCell ref="F48:F49"/>
    <mergeCell ref="G48:G49"/>
    <mergeCell ref="M48:M49"/>
    <mergeCell ref="E51:E52"/>
    <mergeCell ref="F51:F52"/>
    <mergeCell ref="G51:G52"/>
    <mergeCell ref="M51:M52"/>
    <mergeCell ref="E54:E55"/>
    <mergeCell ref="F54:F55"/>
    <mergeCell ref="G54:G55"/>
    <mergeCell ref="M54:M55"/>
    <mergeCell ref="E57:E58"/>
    <mergeCell ref="F57:F58"/>
    <mergeCell ref="G57:G58"/>
    <mergeCell ref="M57:M58"/>
    <mergeCell ref="E45:E46"/>
    <mergeCell ref="F45:F46"/>
    <mergeCell ref="G45:G46"/>
    <mergeCell ref="M45:M46"/>
    <mergeCell ref="E36:E37"/>
    <mergeCell ref="F36:F37"/>
    <mergeCell ref="G36:G37"/>
    <mergeCell ref="M36:M37"/>
    <mergeCell ref="E39:E40"/>
    <mergeCell ref="F39:F40"/>
    <mergeCell ref="E42:E43"/>
    <mergeCell ref="F42:F43"/>
    <mergeCell ref="G42:G43"/>
    <mergeCell ref="M42:M43"/>
    <mergeCell ref="G39:G40"/>
    <mergeCell ref="M39:M40"/>
    <mergeCell ref="E30:E31"/>
    <mergeCell ref="F30:F31"/>
    <mergeCell ref="G30:G31"/>
    <mergeCell ref="M30:M31"/>
    <mergeCell ref="E33:E34"/>
    <mergeCell ref="F33:F34"/>
    <mergeCell ref="G33:G34"/>
    <mergeCell ref="M33:M34"/>
    <mergeCell ref="E24:E25"/>
    <mergeCell ref="F24:F25"/>
    <mergeCell ref="G24:G25"/>
    <mergeCell ref="M24:M25"/>
    <mergeCell ref="R24:R25"/>
    <mergeCell ref="S24:S25"/>
    <mergeCell ref="Q24:Q25"/>
    <mergeCell ref="E27:E28"/>
    <mergeCell ref="F27:F28"/>
    <mergeCell ref="G27:G28"/>
    <mergeCell ref="M27:M28"/>
    <mergeCell ref="R27:R28"/>
    <mergeCell ref="S27:S28"/>
    <mergeCell ref="Q27:Q28"/>
    <mergeCell ref="E18:E19"/>
    <mergeCell ref="F18:F19"/>
    <mergeCell ref="G18:G19"/>
    <mergeCell ref="M18:M19"/>
    <mergeCell ref="R18:R19"/>
    <mergeCell ref="S18:S19"/>
    <mergeCell ref="Q18:Q19"/>
    <mergeCell ref="E21:E22"/>
    <mergeCell ref="F21:F22"/>
    <mergeCell ref="G21:G22"/>
    <mergeCell ref="M21:M22"/>
    <mergeCell ref="R21:R22"/>
    <mergeCell ref="S21:S22"/>
    <mergeCell ref="Q21:Q22"/>
    <mergeCell ref="Q9:Q10"/>
    <mergeCell ref="Q12:Q13"/>
    <mergeCell ref="E15:E16"/>
    <mergeCell ref="F15:F16"/>
    <mergeCell ref="G15:G16"/>
    <mergeCell ref="M15:M16"/>
    <mergeCell ref="R15:R16"/>
    <mergeCell ref="S15:S16"/>
    <mergeCell ref="Q15:Q16"/>
    <mergeCell ref="C2:C5"/>
    <mergeCell ref="H5:I5"/>
    <mergeCell ref="J5:M5"/>
    <mergeCell ref="N5:O5"/>
    <mergeCell ref="R5:R6"/>
    <mergeCell ref="E12:E13"/>
    <mergeCell ref="F12:F13"/>
    <mergeCell ref="G12:G13"/>
    <mergeCell ref="M12:M13"/>
    <mergeCell ref="R12:R13"/>
    <mergeCell ref="N2:O2"/>
    <mergeCell ref="R2:S2"/>
    <mergeCell ref="Q3:Q6"/>
    <mergeCell ref="R3:S3"/>
    <mergeCell ref="H4:L4"/>
    <mergeCell ref="N4:O4"/>
    <mergeCell ref="S12:S13"/>
    <mergeCell ref="S5:S6"/>
    <mergeCell ref="E9:E10"/>
    <mergeCell ref="F9:F10"/>
    <mergeCell ref="G9:G10"/>
    <mergeCell ref="M9:M10"/>
    <mergeCell ref="R9:R10"/>
    <mergeCell ref="S9:S10"/>
  </mergeCells>
  <conditionalFormatting sqref="Q7:Q8">
    <cfRule type="cellIs" dxfId="95" priority="125" operator="equal">
      <formula>"◄"</formula>
    </cfRule>
    <cfRule type="cellIs" priority="127" operator="equal">
      <formula>"◄"</formula>
    </cfRule>
    <cfRule type="cellIs" dxfId="94" priority="126" operator="equal">
      <formula>"•"</formula>
    </cfRule>
    <cfRule type="cellIs" dxfId="93" priority="128" operator="equal">
      <formula>"►"</formula>
    </cfRule>
  </conditionalFormatting>
  <conditionalFormatting sqref="Q11">
    <cfRule type="cellIs" dxfId="92" priority="124" operator="equal">
      <formula>"►"</formula>
    </cfRule>
    <cfRule type="cellIs" priority="123" operator="equal">
      <formula>"◄"</formula>
    </cfRule>
    <cfRule type="cellIs" dxfId="91" priority="122" operator="equal">
      <formula>"•"</formula>
    </cfRule>
    <cfRule type="cellIs" dxfId="90" priority="121" operator="equal">
      <formula>"◄"</formula>
    </cfRule>
  </conditionalFormatting>
  <conditionalFormatting sqref="Q14">
    <cfRule type="cellIs" dxfId="89" priority="118" operator="equal">
      <formula>"•"</formula>
    </cfRule>
    <cfRule type="cellIs" dxfId="88" priority="120" operator="equal">
      <formula>"►"</formula>
    </cfRule>
    <cfRule type="cellIs" priority="119" operator="equal">
      <formula>"◄"</formula>
    </cfRule>
    <cfRule type="cellIs" dxfId="87" priority="117" operator="equal">
      <formula>"◄"</formula>
    </cfRule>
  </conditionalFormatting>
  <conditionalFormatting sqref="Q17">
    <cfRule type="cellIs" dxfId="86" priority="116" operator="equal">
      <formula>"►"</formula>
    </cfRule>
    <cfRule type="cellIs" priority="115" operator="equal">
      <formula>"◄"</formula>
    </cfRule>
    <cfRule type="cellIs" dxfId="85" priority="114" operator="equal">
      <formula>"•"</formula>
    </cfRule>
    <cfRule type="cellIs" dxfId="84" priority="113" operator="equal">
      <formula>"◄"</formula>
    </cfRule>
  </conditionalFormatting>
  <conditionalFormatting sqref="Q20">
    <cfRule type="cellIs" dxfId="83" priority="112" operator="equal">
      <formula>"►"</formula>
    </cfRule>
    <cfRule type="cellIs" priority="111" operator="equal">
      <formula>"◄"</formula>
    </cfRule>
    <cfRule type="cellIs" dxfId="82" priority="110" operator="equal">
      <formula>"•"</formula>
    </cfRule>
    <cfRule type="cellIs" dxfId="81" priority="109" operator="equal">
      <formula>"◄"</formula>
    </cfRule>
  </conditionalFormatting>
  <conditionalFormatting sqref="Q23">
    <cfRule type="cellIs" dxfId="80" priority="108" operator="equal">
      <formula>"►"</formula>
    </cfRule>
    <cfRule type="cellIs" priority="107" operator="equal">
      <formula>"◄"</formula>
    </cfRule>
    <cfRule type="cellIs" dxfId="79" priority="106" operator="equal">
      <formula>"•"</formula>
    </cfRule>
    <cfRule type="cellIs" dxfId="78" priority="105" operator="equal">
      <formula>"◄"</formula>
    </cfRule>
  </conditionalFormatting>
  <conditionalFormatting sqref="Q26">
    <cfRule type="cellIs" dxfId="77" priority="104" operator="equal">
      <formula>"►"</formula>
    </cfRule>
    <cfRule type="cellIs" priority="103" operator="equal">
      <formula>"◄"</formula>
    </cfRule>
    <cfRule type="cellIs" dxfId="76" priority="102" operator="equal">
      <formula>"•"</formula>
    </cfRule>
    <cfRule type="cellIs" dxfId="75" priority="101" operator="equal">
      <formula>"◄"</formula>
    </cfRule>
  </conditionalFormatting>
  <conditionalFormatting sqref="Q29">
    <cfRule type="cellIs" dxfId="74" priority="100" operator="equal">
      <formula>"►"</formula>
    </cfRule>
    <cfRule type="cellIs" priority="99" operator="equal">
      <formula>"◄"</formula>
    </cfRule>
    <cfRule type="cellIs" dxfId="73" priority="98" operator="equal">
      <formula>"•"</formula>
    </cfRule>
    <cfRule type="cellIs" dxfId="72" priority="97" operator="equal">
      <formula>"◄"</formula>
    </cfRule>
  </conditionalFormatting>
  <conditionalFormatting sqref="Q32">
    <cfRule type="cellIs" dxfId="71" priority="96" operator="equal">
      <formula>"►"</formula>
    </cfRule>
    <cfRule type="cellIs" priority="95" operator="equal">
      <formula>"◄"</formula>
    </cfRule>
    <cfRule type="cellIs" dxfId="70" priority="94" operator="equal">
      <formula>"•"</formula>
    </cfRule>
    <cfRule type="cellIs" dxfId="69" priority="93" operator="equal">
      <formula>"◄"</formula>
    </cfRule>
  </conditionalFormatting>
  <conditionalFormatting sqref="Q35">
    <cfRule type="cellIs" dxfId="68" priority="92" operator="equal">
      <formula>"►"</formula>
    </cfRule>
    <cfRule type="cellIs" priority="91" operator="equal">
      <formula>"◄"</formula>
    </cfRule>
    <cfRule type="cellIs" dxfId="67" priority="90" operator="equal">
      <formula>"•"</formula>
    </cfRule>
    <cfRule type="cellIs" dxfId="66" priority="89" operator="equal">
      <formula>"◄"</formula>
    </cfRule>
  </conditionalFormatting>
  <conditionalFormatting sqref="Q38">
    <cfRule type="cellIs" dxfId="65" priority="88" operator="equal">
      <formula>"►"</formula>
    </cfRule>
    <cfRule type="cellIs" priority="87" operator="equal">
      <formula>"◄"</formula>
    </cfRule>
    <cfRule type="cellIs" dxfId="64" priority="86" operator="equal">
      <formula>"•"</formula>
    </cfRule>
    <cfRule type="cellIs" dxfId="63" priority="85" operator="equal">
      <formula>"◄"</formula>
    </cfRule>
  </conditionalFormatting>
  <conditionalFormatting sqref="Q41">
    <cfRule type="cellIs" dxfId="62" priority="81" operator="equal">
      <formula>"◄"</formula>
    </cfRule>
    <cfRule type="cellIs" dxfId="61" priority="84" operator="equal">
      <formula>"►"</formula>
    </cfRule>
    <cfRule type="cellIs" priority="83" operator="equal">
      <formula>"◄"</formula>
    </cfRule>
    <cfRule type="cellIs" dxfId="60" priority="82" operator="equal">
      <formula>"•"</formula>
    </cfRule>
  </conditionalFormatting>
  <conditionalFormatting sqref="Q44">
    <cfRule type="cellIs" dxfId="59" priority="80" operator="equal">
      <formula>"►"</formula>
    </cfRule>
    <cfRule type="cellIs" priority="79" operator="equal">
      <formula>"◄"</formula>
    </cfRule>
    <cfRule type="cellIs" dxfId="58" priority="78" operator="equal">
      <formula>"•"</formula>
    </cfRule>
    <cfRule type="cellIs" dxfId="57" priority="77" operator="equal">
      <formula>"◄"</formula>
    </cfRule>
  </conditionalFormatting>
  <conditionalFormatting sqref="Q47">
    <cfRule type="cellIs" dxfId="56" priority="76" operator="equal">
      <formula>"►"</formula>
    </cfRule>
    <cfRule type="cellIs" priority="75" operator="equal">
      <formula>"◄"</formula>
    </cfRule>
    <cfRule type="cellIs" dxfId="55" priority="74" operator="equal">
      <formula>"•"</formula>
    </cfRule>
    <cfRule type="cellIs" dxfId="54" priority="73" operator="equal">
      <formula>"◄"</formula>
    </cfRule>
  </conditionalFormatting>
  <conditionalFormatting sqref="Q50">
    <cfRule type="cellIs" priority="71" operator="equal">
      <formula>"◄"</formula>
    </cfRule>
    <cfRule type="cellIs" dxfId="53" priority="70" operator="equal">
      <formula>"•"</formula>
    </cfRule>
    <cfRule type="cellIs" dxfId="52" priority="69" operator="equal">
      <formula>"◄"</formula>
    </cfRule>
    <cfRule type="cellIs" dxfId="51" priority="72" operator="equal">
      <formula>"►"</formula>
    </cfRule>
  </conditionalFormatting>
  <conditionalFormatting sqref="Q53">
    <cfRule type="cellIs" dxfId="50" priority="65" operator="equal">
      <formula>"◄"</formula>
    </cfRule>
    <cfRule type="cellIs" dxfId="49" priority="66" operator="equal">
      <formula>"•"</formula>
    </cfRule>
    <cfRule type="cellIs" priority="67" operator="equal">
      <formula>"◄"</formula>
    </cfRule>
    <cfRule type="cellIs" dxfId="48" priority="68" operator="equal">
      <formula>"►"</formula>
    </cfRule>
  </conditionalFormatting>
  <conditionalFormatting sqref="Q56">
    <cfRule type="cellIs" dxfId="47" priority="64" operator="equal">
      <formula>"►"</formula>
    </cfRule>
    <cfRule type="cellIs" priority="63" operator="equal">
      <formula>"◄"</formula>
    </cfRule>
    <cfRule type="cellIs" dxfId="46" priority="62" operator="equal">
      <formula>"•"</formula>
    </cfRule>
    <cfRule type="cellIs" dxfId="45" priority="61" operator="equal">
      <formula>"◄"</formula>
    </cfRule>
  </conditionalFormatting>
  <conditionalFormatting sqref="Q59">
    <cfRule type="cellIs" dxfId="44" priority="60" operator="equal">
      <formula>"►"</formula>
    </cfRule>
    <cfRule type="cellIs" priority="59" operator="equal">
      <formula>"◄"</formula>
    </cfRule>
    <cfRule type="cellIs" dxfId="43" priority="58" operator="equal">
      <formula>"•"</formula>
    </cfRule>
    <cfRule type="cellIs" dxfId="42" priority="57" operator="equal">
      <formula>"◄"</formula>
    </cfRule>
  </conditionalFormatting>
  <conditionalFormatting sqref="Q62">
    <cfRule type="cellIs" dxfId="41" priority="56" operator="equal">
      <formula>"►"</formula>
    </cfRule>
    <cfRule type="cellIs" priority="55" operator="equal">
      <formula>"◄"</formula>
    </cfRule>
    <cfRule type="cellIs" dxfId="40" priority="54" operator="equal">
      <formula>"•"</formula>
    </cfRule>
    <cfRule type="cellIs" dxfId="39" priority="53" operator="equal">
      <formula>"◄"</formula>
    </cfRule>
  </conditionalFormatting>
  <conditionalFormatting sqref="Q65">
    <cfRule type="cellIs" dxfId="38" priority="49" operator="equal">
      <formula>"◄"</formula>
    </cfRule>
    <cfRule type="cellIs" dxfId="37" priority="52" operator="equal">
      <formula>"►"</formula>
    </cfRule>
    <cfRule type="cellIs" priority="51" operator="equal">
      <formula>"◄"</formula>
    </cfRule>
    <cfRule type="cellIs" dxfId="36" priority="50" operator="equal">
      <formula>"•"</formula>
    </cfRule>
  </conditionalFormatting>
  <conditionalFormatting sqref="Q68">
    <cfRule type="cellIs" dxfId="35" priority="48" operator="equal">
      <formula>"►"</formula>
    </cfRule>
    <cfRule type="cellIs" priority="47" operator="equal">
      <formula>"◄"</formula>
    </cfRule>
    <cfRule type="cellIs" dxfId="34" priority="46" operator="equal">
      <formula>"•"</formula>
    </cfRule>
    <cfRule type="cellIs" dxfId="33" priority="45" operator="equal">
      <formula>"◄"</formula>
    </cfRule>
  </conditionalFormatting>
  <conditionalFormatting sqref="Q71">
    <cfRule type="cellIs" dxfId="32" priority="44" operator="equal">
      <formula>"►"</formula>
    </cfRule>
    <cfRule type="cellIs" priority="43" operator="equal">
      <formula>"◄"</formula>
    </cfRule>
    <cfRule type="cellIs" dxfId="31" priority="42" operator="equal">
      <formula>"•"</formula>
    </cfRule>
    <cfRule type="cellIs" dxfId="30" priority="41" operator="equal">
      <formula>"◄"</formula>
    </cfRule>
  </conditionalFormatting>
  <conditionalFormatting sqref="Q74">
    <cfRule type="cellIs" dxfId="29" priority="40" operator="equal">
      <formula>"►"</formula>
    </cfRule>
    <cfRule type="cellIs" priority="39" operator="equal">
      <formula>"◄"</formula>
    </cfRule>
    <cfRule type="cellIs" dxfId="28" priority="38" operator="equal">
      <formula>"•"</formula>
    </cfRule>
    <cfRule type="cellIs" dxfId="27" priority="37" operator="equal">
      <formula>"◄"</formula>
    </cfRule>
  </conditionalFormatting>
  <conditionalFormatting sqref="Q77">
    <cfRule type="cellIs" dxfId="26" priority="36" operator="equal">
      <formula>"►"</formula>
    </cfRule>
    <cfRule type="cellIs" priority="35" operator="equal">
      <formula>"◄"</formula>
    </cfRule>
    <cfRule type="cellIs" dxfId="25" priority="34" operator="equal">
      <formula>"•"</formula>
    </cfRule>
    <cfRule type="cellIs" dxfId="24" priority="33" operator="equal">
      <formula>"◄"</formula>
    </cfRule>
  </conditionalFormatting>
  <conditionalFormatting sqref="Q80">
    <cfRule type="cellIs" dxfId="23" priority="32" operator="equal">
      <formula>"►"</formula>
    </cfRule>
    <cfRule type="cellIs" priority="31" operator="equal">
      <formula>"◄"</formula>
    </cfRule>
    <cfRule type="cellIs" dxfId="22" priority="30" operator="equal">
      <formula>"•"</formula>
    </cfRule>
    <cfRule type="cellIs" dxfId="21" priority="29" operator="equal">
      <formula>"◄"</formula>
    </cfRule>
  </conditionalFormatting>
  <conditionalFormatting sqref="Q83">
    <cfRule type="cellIs" dxfId="20" priority="28" operator="equal">
      <formula>"►"</formula>
    </cfRule>
    <cfRule type="cellIs" priority="27" operator="equal">
      <formula>"◄"</formula>
    </cfRule>
    <cfRule type="cellIs" dxfId="19" priority="26" operator="equal">
      <formula>"•"</formula>
    </cfRule>
    <cfRule type="cellIs" dxfId="18" priority="25" operator="equal">
      <formula>"◄"</formula>
    </cfRule>
  </conditionalFormatting>
  <conditionalFormatting sqref="Q86">
    <cfRule type="cellIs" dxfId="17" priority="24" operator="equal">
      <formula>"►"</formula>
    </cfRule>
    <cfRule type="cellIs" priority="23" operator="equal">
      <formula>"◄"</formula>
    </cfRule>
    <cfRule type="cellIs" dxfId="16" priority="22" operator="equal">
      <formula>"•"</formula>
    </cfRule>
    <cfRule type="cellIs" dxfId="15" priority="21" operator="equal">
      <formula>"◄"</formula>
    </cfRule>
  </conditionalFormatting>
  <conditionalFormatting sqref="Q89">
    <cfRule type="cellIs" dxfId="14" priority="17" operator="equal">
      <formula>"◄"</formula>
    </cfRule>
    <cfRule type="cellIs" dxfId="13" priority="20" operator="equal">
      <formula>"►"</formula>
    </cfRule>
    <cfRule type="cellIs" priority="19" operator="equal">
      <formula>"◄"</formula>
    </cfRule>
    <cfRule type="cellIs" dxfId="12" priority="18" operator="equal">
      <formula>"•"</formula>
    </cfRule>
  </conditionalFormatting>
  <conditionalFormatting sqref="Q92">
    <cfRule type="cellIs" dxfId="11" priority="16" operator="equal">
      <formula>"►"</formula>
    </cfRule>
    <cfRule type="cellIs" priority="15" operator="equal">
      <formula>"◄"</formula>
    </cfRule>
    <cfRule type="cellIs" dxfId="10" priority="14" operator="equal">
      <formula>"•"</formula>
    </cfRule>
    <cfRule type="cellIs" dxfId="9" priority="13" operator="equal">
      <formula>"◄"</formula>
    </cfRule>
  </conditionalFormatting>
  <conditionalFormatting sqref="Q95">
    <cfRule type="cellIs" dxfId="8" priority="12" operator="equal">
      <formula>"►"</formula>
    </cfRule>
    <cfRule type="cellIs" priority="11" operator="equal">
      <formula>"◄"</formula>
    </cfRule>
    <cfRule type="cellIs" dxfId="7" priority="10" operator="equal">
      <formula>"•"</formula>
    </cfRule>
    <cfRule type="cellIs" dxfId="6" priority="9" operator="equal">
      <formula>"◄"</formula>
    </cfRule>
  </conditionalFormatting>
  <conditionalFormatting sqref="Q98">
    <cfRule type="cellIs" dxfId="5" priority="8" operator="equal">
      <formula>"►"</formula>
    </cfRule>
    <cfRule type="cellIs" priority="7" operator="equal">
      <formula>"◄"</formula>
    </cfRule>
    <cfRule type="cellIs" dxfId="4" priority="6" operator="equal">
      <formula>"•"</formula>
    </cfRule>
    <cfRule type="cellIs" dxfId="3" priority="5" operator="equal">
      <formula>"◄"</formula>
    </cfRule>
  </conditionalFormatting>
  <conditionalFormatting sqref="Q103">
    <cfRule type="cellIs" dxfId="2" priority="2" operator="equal">
      <formula>"•"</formula>
    </cfRule>
    <cfRule type="cellIs" priority="3" operator="equal">
      <formula>"◄"</formula>
    </cfRule>
    <cfRule type="cellIs" dxfId="1" priority="4" operator="equal">
      <formula>"►"</formula>
    </cfRule>
    <cfRule type="cellIs" dxfId="0" priority="1" operator="equal">
      <formula>"◄"</formula>
    </cfRule>
  </conditionalFormatting>
  <printOptions horizontalCentered="1"/>
  <pageMargins left="0" right="0" top="0.19685039370078741" bottom="0" header="0" footer="0"/>
  <pageSetup paperSize="9" scale="84" orientation="landscape"/>
  <headerFooter alignWithMargins="0">
    <oddHeader>&amp;C&amp;G</oddHeader>
    <oddFooter>&amp;R
&amp;G</oddFooter>
  </headerFooter>
  <rowBreaks count="1" manualBreakCount="1">
    <brk id="103" min="1" max="1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2350HK-2838HK invent. (FR)</vt:lpstr>
      <vt:lpstr>2887HK-4085HK invent.(FR)</vt:lpstr>
      <vt:lpstr>'2350HK-2838HK invent. (FR)'!Afdrukbereik</vt:lpstr>
      <vt:lpstr>'2887HK-4085HK invent.(FR)'!Afdrukbereik</vt:lpstr>
      <vt:lpstr>'2350HK-2838HK invent. (FR)'!Afdruktitels</vt:lpstr>
      <vt:lpstr>'2887HK-4085HK invent.(FR)'!Afdruktitels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Leo Buntinx</cp:lastModifiedBy>
  <cp:lastPrinted>2024-09-16T16:33:59Z</cp:lastPrinted>
  <dcterms:created xsi:type="dcterms:W3CDTF">2024-09-15T19:23:47Z</dcterms:created>
  <dcterms:modified xsi:type="dcterms:W3CDTF">2024-09-16T16:34:31Z</dcterms:modified>
</cp:coreProperties>
</file>