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5268D2E7-9EAC-4367-B4C6-BEC238671E5F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4897-5274)" sheetId="13" r:id="rId1"/>
  </sheets>
  <definedNames>
    <definedName name="_xlnm._FilterDatabase" localSheetId="0" hidden="1">'inv. Philanews A4 (4897-5274)'!$A$1:$P$202</definedName>
    <definedName name="_xlnm.Print_Area" localSheetId="0">'inv. Philanews A4 (4897-5274)'!$A$2:$N$219</definedName>
    <definedName name="_xlnm.Print_Titles" localSheetId="0">'inv. Philanews A4 (4897-5274)'!$5:$7</definedName>
  </definedNames>
  <calcPr calcId="191029"/>
</workbook>
</file>

<file path=xl/calcChain.xml><?xml version="1.0" encoding="utf-8"?>
<calcChain xmlns="http://schemas.openxmlformats.org/spreadsheetml/2006/main">
  <c r="I213" i="13" l="1"/>
  <c r="G213" i="13"/>
  <c r="H214" i="13"/>
  <c r="K212" i="13"/>
  <c r="J212" i="13"/>
  <c r="I212" i="13" s="1"/>
  <c r="H212" i="13"/>
  <c r="G212" i="13" s="1"/>
  <c r="H204" i="13"/>
  <c r="H90" i="13"/>
  <c r="I89" i="13"/>
  <c r="G89" i="13"/>
  <c r="K88" i="13"/>
  <c r="J88" i="13"/>
  <c r="I88" i="13" s="1"/>
  <c r="H88" i="13"/>
  <c r="G88" i="13"/>
  <c r="H72" i="13"/>
  <c r="I71" i="13"/>
  <c r="G71" i="13"/>
  <c r="K70" i="13"/>
  <c r="I70" i="13" s="1"/>
  <c r="J70" i="13"/>
  <c r="H70" i="13"/>
  <c r="G70" i="13"/>
  <c r="H56" i="13"/>
  <c r="I55" i="13"/>
  <c r="G55" i="13"/>
  <c r="K54" i="13"/>
  <c r="J54" i="13"/>
  <c r="I54" i="13" s="1"/>
  <c r="H54" i="13"/>
  <c r="G54" i="13"/>
  <c r="K5" i="13"/>
  <c r="J5" i="13"/>
  <c r="M204" i="13"/>
  <c r="M206" i="13" s="1"/>
  <c r="M208" i="13" s="1"/>
  <c r="M210" i="13" s="1"/>
  <c r="L204" i="13"/>
  <c r="L206" i="13" s="1"/>
  <c r="L208" i="13" s="1"/>
  <c r="L210" i="13" s="1"/>
  <c r="M182" i="13"/>
  <c r="M184" i="13" s="1"/>
  <c r="M180" i="13"/>
  <c r="M172" i="13"/>
  <c r="M174" i="13" s="1"/>
  <c r="M176" i="13" s="1"/>
  <c r="M164" i="13"/>
  <c r="M166" i="13" s="1"/>
  <c r="M162" i="13"/>
  <c r="L156" i="13"/>
  <c r="M154" i="13"/>
  <c r="M146" i="13"/>
  <c r="M148" i="13" s="1"/>
  <c r="M150" i="13" s="1"/>
  <c r="M144" i="13"/>
  <c r="M136" i="13"/>
  <c r="M138" i="13" s="1"/>
  <c r="M140" i="13" s="1"/>
  <c r="M134" i="13"/>
  <c r="M126" i="13"/>
  <c r="M128" i="13" s="1"/>
  <c r="M130" i="13" s="1"/>
  <c r="M120" i="13"/>
  <c r="M122" i="13" s="1"/>
  <c r="M118" i="13"/>
  <c r="M110" i="13"/>
  <c r="M112" i="13" s="1"/>
  <c r="M114" i="13" s="1"/>
  <c r="M108" i="13"/>
  <c r="M100" i="13"/>
  <c r="M102" i="13" s="1"/>
  <c r="M104" i="13" s="1"/>
  <c r="I203" i="13"/>
  <c r="G203" i="13"/>
  <c r="K202" i="13"/>
  <c r="J202" i="13"/>
  <c r="I202" i="13"/>
  <c r="H202" i="13"/>
  <c r="G202" i="13" s="1"/>
  <c r="H10" i="13" l="1"/>
  <c r="H36" i="13"/>
  <c r="H46" i="13"/>
  <c r="H100" i="13"/>
  <c r="H118" i="13"/>
  <c r="H126" i="13"/>
  <c r="H134" i="13"/>
  <c r="H144" i="13"/>
  <c r="H162" i="13"/>
  <c r="H172" i="13"/>
  <c r="H180" i="13"/>
  <c r="H188" i="13"/>
  <c r="I187" i="13" l="1"/>
  <c r="G187" i="13"/>
  <c r="K186" i="13"/>
  <c r="J186" i="13"/>
  <c r="I186" i="13" s="1"/>
  <c r="H186" i="13"/>
  <c r="G186" i="13" s="1"/>
  <c r="I179" i="13"/>
  <c r="G179" i="13"/>
  <c r="K178" i="13"/>
  <c r="J178" i="13"/>
  <c r="H178" i="13"/>
  <c r="G178" i="13" s="1"/>
  <c r="I171" i="13"/>
  <c r="G171" i="13"/>
  <c r="K170" i="13"/>
  <c r="J170" i="13"/>
  <c r="H170" i="13"/>
  <c r="G170" i="13" s="1"/>
  <c r="I161" i="13"/>
  <c r="G161" i="13"/>
  <c r="K160" i="13"/>
  <c r="J160" i="13"/>
  <c r="H160" i="13"/>
  <c r="G160" i="13" s="1"/>
  <c r="I143" i="13"/>
  <c r="G143" i="13"/>
  <c r="J142" i="13"/>
  <c r="I142" i="13" s="1"/>
  <c r="H142" i="13"/>
  <c r="G142" i="13" s="1"/>
  <c r="I133" i="13"/>
  <c r="G133" i="13"/>
  <c r="K132" i="13"/>
  <c r="J132" i="13"/>
  <c r="H132" i="13"/>
  <c r="G132" i="13" s="1"/>
  <c r="I125" i="13"/>
  <c r="G125" i="13"/>
  <c r="K124" i="13"/>
  <c r="J124" i="13"/>
  <c r="H124" i="13"/>
  <c r="G124" i="13" s="1"/>
  <c r="I117" i="13"/>
  <c r="G117" i="13"/>
  <c r="K116" i="13"/>
  <c r="J116" i="13"/>
  <c r="H116" i="13"/>
  <c r="G116" i="13" s="1"/>
  <c r="I99" i="13"/>
  <c r="G99" i="13"/>
  <c r="K98" i="13"/>
  <c r="J98" i="13"/>
  <c r="H98" i="13"/>
  <c r="G98" i="13" s="1"/>
  <c r="I83" i="13"/>
  <c r="G83" i="13"/>
  <c r="K82" i="13"/>
  <c r="J82" i="13"/>
  <c r="H82" i="13"/>
  <c r="G82" i="13" s="1"/>
  <c r="I45" i="13"/>
  <c r="G45" i="13"/>
  <c r="K44" i="13"/>
  <c r="J44" i="13"/>
  <c r="H44" i="13"/>
  <c r="G44" i="13" s="1"/>
  <c r="I35" i="13"/>
  <c r="G35" i="13"/>
  <c r="K34" i="13"/>
  <c r="J34" i="13"/>
  <c r="H34" i="13"/>
  <c r="G34" i="13" s="1"/>
  <c r="I9" i="13"/>
  <c r="G9" i="13"/>
  <c r="K8" i="13"/>
  <c r="J8" i="13"/>
  <c r="H8" i="13"/>
  <c r="G8" i="13" s="1"/>
  <c r="I132" i="13" l="1"/>
  <c r="I82" i="13"/>
  <c r="I178" i="13"/>
  <c r="I124" i="13"/>
  <c r="I34" i="13"/>
  <c r="I98" i="13"/>
  <c r="I116" i="13"/>
  <c r="I8" i="13"/>
  <c r="I160" i="13"/>
  <c r="I170" i="13"/>
  <c r="I44" i="13"/>
  <c r="I3" i="13" l="1"/>
  <c r="H3" i="13"/>
</calcChain>
</file>

<file path=xl/sharedStrings.xml><?xml version="1.0" encoding="utf-8"?>
<sst xmlns="http://schemas.openxmlformats.org/spreadsheetml/2006/main" count="595" uniqueCount="267">
  <si>
    <t>…………………………………………………………………………………………………..</t>
  </si>
  <si>
    <t>© bpost</t>
  </si>
  <si>
    <t>pdf</t>
  </si>
  <si>
    <t>10-11-12/06/2022</t>
  </si>
  <si>
    <t/>
  </si>
  <si>
    <t>29-30/03/2024</t>
  </si>
  <si>
    <t>A2020 -A2029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</si>
  <si>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(4902-5201) inventaire de:</t>
    </r>
  </si>
  <si>
    <t>▼ pdf manqaunt</t>
  </si>
  <si>
    <t>Philanews inventaire</t>
  </si>
  <si>
    <r>
      <t>Philanews 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</si>
  <si>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 xml:space="preserve">◄= manquants  &gt;&gt; </t>
  </si>
  <si>
    <t xml:space="preserve"> ► = double &gt;&gt;</t>
  </si>
  <si>
    <t>Édition spéciale et notes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</si>
  <si>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</si>
  <si>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</si>
  <si>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 xml:space="preserve"> ▬ Philannews N°. / A &amp; pg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</si>
  <si>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</si>
  <si>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Philanews N°. / année ▬</t>
  </si>
  <si>
    <t>4897 / 4901 - Bob &amp; Bobette : 75 ans - Timbres de F4897/01: (①: v=0,98€)</t>
  </si>
  <si>
    <t>4902 / 4906 - Timbres belges iconiques - Timbres du bloc BL285 (②: v=€1.96)</t>
  </si>
  <si>
    <t>4907 / 4911 - Géométrie de la nature : le pentagone -  Timbres du bloc BL286: (①EUROPE : v=1,55 €)</t>
  </si>
  <si>
    <t>4912 - Oiseaux : Bernache nonnette -Timbre de V10-4912: (AR: v=5,67€) (timbre Frais de recommandation)</t>
  </si>
  <si>
    <t>4913 / 4917 - Maîtres peintres : Jan van Eyck - Timbres du bloc BL287: (①WORLD : v=1,77 €)</t>
  </si>
  <si>
    <t>4918 - Le roi Philippe fête ses 60 ans - Timbre de V10-4918: (①: v=0,98 €)</t>
  </si>
  <si>
    <t>4924 - 75 ans Nations Unies : lutte pour la paix - Timbre de V5-4924: (①WORLD : v=1,77 €)</t>
  </si>
  <si>
    <t>4925 - Oiseaux : la bernache nonnette -Timbre de  V10-4925 (AR: v=1,35€)(Avis de réception)</t>
  </si>
  <si>
    <t>4931 / 4932 -Emission Europe : Anciennes routes postales - - Bloc BL290: (③EUROPE: v=€4,65)</t>
  </si>
  <si>
    <t>4933 - Jeux olympiques d'été de 2020 : rapide, plus haut, plus fort –  Timbre de  V5-4936: (①WORLD : v=1,77 €)</t>
  </si>
  <si>
    <t>4934 - Connexion du football - Timbre de V5-4934 : (①EUROPE : v=1,55€)</t>
  </si>
  <si>
    <t>4940 / 4944 - Patrimoine Religieux : Abbayes et Monastères - Timbres du  Blocs BL292:  (②: v=€1.96)</t>
  </si>
  <si>
    <t>4945 - Alzheimer's Silence - Timbres de V10-4945: (①: v=0,98 €)</t>
  </si>
  <si>
    <t>4946 / 4950  -  Les années folles - Bloc BL293: (②: v=€1,96)</t>
  </si>
  <si>
    <t>4951 / 4960 - Dix visiteurs de jardin différents -  Carnet B172 avec 50 timbres: (①: v=0,92€)</t>
  </si>
  <si>
    <t>4961 - Une ode à la vulnérabilité - Timbre de V10-4961: (①: v=0,98 €)</t>
  </si>
  <si>
    <t>4962 / 4966 - Champignons spéciaux - Timbres de F4962/66: (①: v=0,98 €)</t>
  </si>
  <si>
    <t>4967 / 4971 - Cimetières remarquables - Timbres du bloc BL294: (②: v=€1.96)</t>
  </si>
  <si>
    <t>4972 / 4973 - Spéculoos - Timbres de F4972/73: (①: v=0,98 €)</t>
  </si>
  <si>
    <t xml:space="preserve">4974 / 4975 - Timbres de Noël - Animaux dans la neige : Carnets B173 (①: v = 0,98 €) et B174 (①E: v = 1,55 €) </t>
  </si>
  <si>
    <t>4926 / 4930 - Promotion de la philatélie : Places de ville de Liège - bloc BL289: (①: v=0,98 €)</t>
  </si>
  <si>
    <t>4919 / 4923 - Tradition belge : Le colombophile et son histoire - Timbres du bloc BL288: (①WORLD : v=1,77 €)</t>
  </si>
  <si>
    <t>4935 / 4939 - Les "5 grands" d'Europe - Timbres du bloc BL291: (②: v=€1.96)</t>
  </si>
  <si>
    <t>4986 / 4990 - Gros plan sur les héroïnes de BD -   Timbres de F4986/90: (① : v=1,07€)</t>
  </si>
  <si>
    <t>4991 - Timbre association : le coucou gris- Timbres de V10-4991: (VA : v=0,77 € )</t>
  </si>
  <si>
    <t>4997 - Non au harcèlement ! - Timbres de F4997: (① : v=1,07 €)</t>
  </si>
  <si>
    <t>4998 / 5002 - Méduses de la mer du Nord - Timbres de F4998/02: (① : v=1,07 €)</t>
  </si>
  <si>
    <t>5013 / 5014 - Les femmes dans la politique belge depuis 1921 -  Timbres de F5013/14 : (①w=1,07 €)</t>
  </si>
  <si>
    <t>5017 - Japon 2020 - Timbres de V5-5017 - (①W : v=2,07 €)</t>
  </si>
  <si>
    <t>5020 / 5029 - Fruits des arbres d'automne - Timbres d'une boîte de 100 timbres par bande de 10 timbres différents: (① v=1,07€)</t>
  </si>
  <si>
    <t>5030 - 100e édition des Championnats du monde de cyclisme - Timbres de V5-5030: (①W : v=2,07 €)</t>
  </si>
  <si>
    <t>5036 / 5040 - Drapeau tricolore belge dans la nature - Timbres du bloc BL303: (② : v=2,14 €)</t>
  </si>
  <si>
    <t>5051 - Un timbre vide et fond noir (Thierry De Cordier) - Timbres de V10-5051: (① : v=1,07 €)</t>
  </si>
  <si>
    <t>5052 - La décoration de Noël est intemporelle - Timbres du carnet B175: (① : v=1,07 €)</t>
  </si>
  <si>
    <t>5052 - La décoration de Noël est intemporelle - Timbres du carnet B176: (①E : v=1,85 €)</t>
  </si>
  <si>
    <t>5015 / 5016 - Espèces en voie de disparition (édition européenne) - Timbres du bloc BL300: (③E : v=5,05 €)</t>
  </si>
  <si>
    <t>4976 / 4980 - Le cercle : Géométrie naturelle - bloc BL295: (①E : v=1,85 €)</t>
  </si>
  <si>
    <t>4981 / 4985 - 100 ans Roger Raveel - bloc BL296: (② : v=2,14 €)</t>
  </si>
  <si>
    <t>4992 / 4996 - Bâtiments autour de la Grand-Place à Malines -  bloc BL297: (①: v=€1,07 + surtaxe/bloc €5,35)</t>
  </si>
  <si>
    <t>5003 / 5007 - Micro-organismes - bloc BL298: (①E : v=1,85 €)</t>
  </si>
  <si>
    <t>5008 / 5012 - Deejays belges au sommet du monde - bloc BL299: (①EUROPE : v=1,40 €)</t>
  </si>
  <si>
    <t>5018 / 5019 - Waar is da feestje? Hier is da feestje!  - bloc BL301: (③E : v=5,55 €)</t>
  </si>
  <si>
    <t>5031 / 5035 - Piscines Art-Déco - bloc BL302: (② : v=2,14 €)</t>
  </si>
  <si>
    <t>5041 / 5045 - Liaison ferroviaire 175 ans Paris-Bruxelles - bloc BL304: (①E : v=1,85 €)</t>
  </si>
  <si>
    <t>5046 / 5050 - Etiquettes vins belges - bloc BL305: (①E : v=1,85 €)</t>
  </si>
  <si>
    <t>5054 / 5055 - La protection des oiseaux fête ses 100 ans - Timbres de F5054/55 - (① : v=1,16 €)</t>
  </si>
  <si>
    <t>5056 / 5060 - Nuages ​​miraculeux - Timbres de F5056/60 (① : v=1,16 €)</t>
  </si>
  <si>
    <t>5061 / 5065 - Anciennes pièces belges + première pièce en euro - Bloc BL306 (①E: v=€2,09)</t>
  </si>
  <si>
    <t>5066 / 5070 - Fromages belges délicieux et caractéristiques - Timbres du bloc BL307- (①E : v=2,09 €)</t>
  </si>
  <si>
    <t>5071 / 5075 - Charleroi : De l'Art Nouveau à l'Art Déco -  Timbre du bloc BL308: (① : v=1,16 € - avec surtaxe 1,16 € )</t>
  </si>
  <si>
    <t>5076 / 5080 - L'Hexagone: Géométrie de la nature  - Bloc BL309  (①E: w=2,09€)</t>
  </si>
  <si>
    <t>5081 / 5082 - Néron 75 ans, Marc sleen 100 ans - Timbres de F5081/82: (① : v=1,16 €)</t>
  </si>
  <si>
    <t>5083 - Un manque de lien - Timbre de V10-5083: (① : v=1,16 €)</t>
  </si>
  <si>
    <t>5084 - Toots Thielemans - Timbre de V5-5084: (①W : v=2,31 €)</t>
  </si>
  <si>
    <t>5085/86 - Mythes et légendes locaux - Bloc BL310: (③E: v=6,27€)</t>
  </si>
  <si>
    <t>5087/91 - Plantes médicinales - Timbres du bloc BL311: (②: v=2,32€)</t>
  </si>
  <si>
    <t>5092/96 - Jean Carpart et l’égyptologie en Belgique - Bloc BL312 (②: v=2,32€)</t>
  </si>
  <si>
    <t>5097/98 - Together we win! - Timbres de F5097/98: (①: v=1,16€)</t>
  </si>
  <si>
    <t>5099/5103 - Avions en mission humanitaire - Timbres du bloc BL313: (②: v=2,32€)</t>
  </si>
  <si>
    <t>5104 /5108 - Paintre Dieric Bouts - Timbres du bloc BL314: (②: v=2,32€)</t>
  </si>
  <si>
    <t>5109 - La Fayoumi Malinoise: un poulet extraordinaire - Timbre de V10-5109: (①: v=1,16€)</t>
  </si>
  <si>
    <t>5110/5114 - Grenouilles de Belgique - Timbres de F5110/14: (①: v=1,16€)</t>
  </si>
  <si>
    <t>5115/5116 - Les jeunes font le monde de demain - Timbre de F5120/21 - (①: v=€1,16)</t>
  </si>
  <si>
    <t>5117/5118 - Fêter Noël avec des boules - Carnets B177 &amp; B178 -                                                                                                                  timbres aux formes irrégulières - 5117: (①: v=€1,16);  5118: (①E: v=€2,09)</t>
  </si>
  <si>
    <t>5119 - Timbre de deuil avec une simple fleur - Carnet B179 - (①Prior: v=€1,86)</t>
  </si>
  <si>
    <t>5120/5124 - Réouverte du KMSKA - Bloc BL315 - (②: v=€2,32)</t>
  </si>
  <si>
    <t>5125/5134 - Les légumes du quotidien bien connus à l'honneur - Carnet B180 - (①: v=€1,16)</t>
  </si>
  <si>
    <t>5135 - Anniversaire de SM la Reine - Timbre de V10-5135: (①: v=1,36€)</t>
  </si>
  <si>
    <t>5141 / 5145 - Grandes villes thermales d'Europe : Spa - Timbres du bloc BL317: ( ①EUROPE : v=2,53€)</t>
  </si>
  <si>
    <t>5147 - Nieuwe aangetekende postzegel: de kanoetstrandloper - Boekje B181 (RA: w=€8,45 )</t>
  </si>
  <si>
    <t>5179 / 5183 - Belles araignées - Timbres de F5179 / 83: (①: v=€1,36)</t>
  </si>
  <si>
    <t>5184 / 5188 - Histoire des friteries belges - Bloc BL323: (② : v=2,72€)</t>
  </si>
  <si>
    <t>5195 / 5199 - Voitures caractéristiques de Belgique - Timbres du bloc BL325: (②: v=2,72€)</t>
  </si>
  <si>
    <t>5146 - Anne-Mie van Kerckhoven : oeuvre AMVK - Timbre de V10-5146: (①: v=1,36€)</t>
  </si>
  <si>
    <t>5136 / 5140 - Année Art Nouveau à Bruxelles - Timbres du bloc BL316: (①EUROPE : v=2,53€)</t>
  </si>
  <si>
    <t>5148 / 5152 - Anciennes affiches Sabena - Timbres du bloc BL318: ( ①EUROPE : v=2,53€)</t>
  </si>
  <si>
    <t>5153 - Déclaration universelle des droits de l'homme : 75 ans - Timbre de V10-5153: (①: v=1,36€)</t>
  </si>
  <si>
    <t>5154 / 5158 - Belles galeries couvertes en Belgique - Timbres du bloc BL319 : (②: v=2,72€)</t>
  </si>
  <si>
    <t>5159 / 5163 - Vie cachée du sol - Timbres du bloc BL320: (②: v=2,72€)</t>
  </si>
  <si>
    <t>5164 - Roi Philippe 10 ans de royauté  - Timbres de V10-5164: (①: v=€1,36)</t>
  </si>
  <si>
    <t>5165 - Jeux mondiaux Special Olympics - Timbre de V5-5165: (① WORLD: v=€2,75)</t>
  </si>
  <si>
    <t>5166 - Paix (émission Europe) - Timbre de V5-5166: (①EUROPE : v=2,53€)</t>
  </si>
  <si>
    <t>5172 - Nouveau timbre RP : la caille - Carnet B182: (PR :v=5,61€)</t>
  </si>
  <si>
    <t>5173 / 5177 - Courtrai et ses places - Timbres du bloc BL322: (① : v=1,36 € + 6,8 € de supplément/bloc)</t>
  </si>
  <si>
    <t>5178 - Championnat du Monde "breaking" à Louvain - Timbres de V5-5178: (①WORLD: v=€2,75)</t>
  </si>
  <si>
    <t>5190 / 5194 - 75 anniversaire de CoBrA - Timbres du bloc BL324: (①EUROPE : v=2,53€)</t>
  </si>
  <si>
    <t>5189 - Médicament : Insuline - Timbres de V10-5189: (①: v=€1,36)</t>
  </si>
  <si>
    <t>5200 / 5201 - Timbres de Noël 2023 - Carnets B182 &amp; B183: (①: v=1,36€) &amp; (①EUROPE : v=2,53€)</t>
  </si>
  <si>
    <t>5167 / 5171 - Raoul Sevais, pionnier belge du cinéma d'animation - Timbres du bloc BL321: (①EUROPE : v=2,53€)</t>
  </si>
  <si>
    <t xml:space="preserve"> 5202 / 5206 - Moto belge d'époque antérieure - Timbres du Bloc BL326: (② : v=2,86€)</t>
  </si>
  <si>
    <t xml:space="preserve"> 5207 / 5211 - Kiosques à musique spéciaux - Timbres de Bloc BL327: (② : v=2,86€)</t>
  </si>
  <si>
    <t xml:space="preserve"> 5212 / 5216 - L'art du verre en Belgique - Timbres de Bloc BL328: (① : v=1,46€)</t>
  </si>
  <si>
    <t xml:space="preserve"> 5217 - La Bakélite polyvalente - Timbre de V10-5217: (① : v=1,46€)</t>
  </si>
  <si>
    <t xml:space="preserve"> 5218 / 5219 - Vie marine en voie de disparition - Timbres du bloc BL329 + bloc BL329:  (③E : v=7,98€)</t>
  </si>
  <si>
    <t xml:space="preserve"> 5220 / 5224 - Parade nuptiale spéciale d'oiseaux aquatiques en Belgique - Timbres du bloc BL330: (① : v=1,46€)</t>
  </si>
  <si>
    <t xml:space="preserve"> 5225 / 5229 - Chorégraphie belge - Timbres de bloc BL331: (①E : v=2,66€)</t>
  </si>
  <si>
    <t xml:space="preserve"> 5230 - Timbre électoral : Busard Saint-Martin - Carnet B184: (VE: v=0,72€)</t>
  </si>
  <si>
    <t>Ces listes ne sont pas répertoriées chez Bpost ni dans le catalogue de le COB</t>
  </si>
  <si>
    <t>▬ prévente ▬</t>
  </si>
  <si>
    <t>date d'émission</t>
  </si>
  <si>
    <t xml:space="preserve">TIMBRES-BE-ALBUM </t>
  </si>
  <si>
    <t>7-8/06/2024</t>
  </si>
  <si>
    <t>13/06/20222</t>
  </si>
  <si>
    <t>pas de pv</t>
  </si>
  <si>
    <t xml:space="preserve">pas de pv </t>
  </si>
  <si>
    <t>aucun</t>
  </si>
  <si>
    <t>aucun?</t>
  </si>
  <si>
    <t>voir ▲ ▲</t>
  </si>
  <si>
    <t>pv 14/3/2020</t>
  </si>
  <si>
    <t>pv 13/06/2020</t>
  </si>
  <si>
    <t>pv 28/08/2020</t>
  </si>
  <si>
    <t>▬ Philanews N°. 1 / 2020 (pg. 6) ▬</t>
  </si>
  <si>
    <t xml:space="preserve">▬&gt; Philanews N°. 1 / 2020 </t>
  </si>
  <si>
    <t>▬ Philanews N°. 1 / 2020 (pg. 10 - 11) ▬</t>
  </si>
  <si>
    <t>▬ Philanews N°. 1 / 2020 (pg. 10 -11) ▬</t>
  </si>
  <si>
    <t>▬ Philanews N°. 1 / 2020 (pg. 21) ▬</t>
  </si>
  <si>
    <t>▬ Philanews N°. 1 / 2020 (pg. 14 - 15) ▬</t>
  </si>
  <si>
    <t>▬ Philanews N°. 1 / 2020 (pg. 17) ▬</t>
  </si>
  <si>
    <t>▬ Philanews N°. 1 / 2020 (pg. 18 -19) ▬</t>
  </si>
  <si>
    <t>▬ Philanews N°. 1 / 2020 (pg. 20) ▬</t>
  </si>
  <si>
    <t>▬ Philanews N°. 2 / 2020 (pg. 4 - 5) ▬</t>
  </si>
  <si>
    <t xml:space="preserve">▬&gt; Philanews N°. 2 / 2020 </t>
  </si>
  <si>
    <t>▬ Philanews N°. 2 / 2020 (pg. 6 - 7) ▬</t>
  </si>
  <si>
    <t>▬ Philanews N°. 2 / 2020 (pg. 10 - 11) ▬</t>
  </si>
  <si>
    <t>▬ Philanews N°. 2 / 2020 (pg. 12 - 13) ▬</t>
  </si>
  <si>
    <t>▬ Philanews N°. 3 / 2020 (pg. 4 - 5) ▬</t>
  </si>
  <si>
    <t xml:space="preserve">▬&gt; Philanews N°. 3 / 2020 </t>
  </si>
  <si>
    <t>▬ Philanews N°. 3 / 2020 (pg. 6 - 7) ▬</t>
  </si>
  <si>
    <t>▬ Philanews N°. 3 / 2020 (pg. 10 - 11) ▬</t>
  </si>
  <si>
    <t>▬ Philanews N°. 3 / 2020 (pg. 12 - 13) ▬</t>
  </si>
  <si>
    <t>▬ Philanews N°. 3 / 2020 (pg. 14) ▬</t>
  </si>
  <si>
    <t>▬ Philanews N°. 4 / 2020 (pg. 4 - 5) ▬</t>
  </si>
  <si>
    <t xml:space="preserve">▬&gt; Philanews N°. 4 / 2020 </t>
  </si>
  <si>
    <t>▬ Philanews N°. 4 / 2020 (pg. 6 - 7) ▬</t>
  </si>
  <si>
    <t>▬ Philanews N°. 4 / 2020 (pg. 8 - 9) ▬</t>
  </si>
  <si>
    <t>▬ Philanews N°. 4 / 2020 (pg. 11) ▬</t>
  </si>
  <si>
    <t>▬ Philanews N°. 4 / 2020 (pg. 12 - 13) ▬</t>
  </si>
  <si>
    <t>▬ Philanews N°. 1 /2021 (pg. 4 - 5) ▬</t>
  </si>
  <si>
    <t xml:space="preserve">▬ Philanews N°. 1 /2021 </t>
  </si>
  <si>
    <t>▬ Philanews N°. 1 /2021 (pg. 6 - 7) ▬</t>
  </si>
  <si>
    <t>▬ Philanews N°. 1 /2021 (pg. 8 - 9) ▬</t>
  </si>
  <si>
    <t>▬ Philanews N°. 1 /2021 (pg. 18) ▬</t>
  </si>
  <si>
    <t>▬ Philanews N°. 1 /2021 (pg. 10 - 11) ▬</t>
  </si>
  <si>
    <t>▬ Philanews N°. 1 /2021 (pg. 14 - 15) ▬</t>
  </si>
  <si>
    <t>▬ Philanews N°. 1 /2021 (pg. 16 -17) ▬</t>
  </si>
  <si>
    <t>▬ Philanews N°. 1 / 2019 (pg. 20 - 21) ▬</t>
  </si>
  <si>
    <t>▬ Philanews N°. 1 / 2019</t>
  </si>
  <si>
    <t>▬ Philanews N°. 2 / 2021 (pg. 4 - 5) ▬</t>
  </si>
  <si>
    <t>▬ Philanews N°. 2 / 2021</t>
  </si>
  <si>
    <t>▬ Philanews N°. 2/2021 (pg. 6 - 7) ▬</t>
  </si>
  <si>
    <t>▬ Philanews N°. 2/2021 (</t>
  </si>
  <si>
    <t>▬ Philanews N°. 2 /2021 (pg. 8 - 9) ▬</t>
  </si>
  <si>
    <t xml:space="preserve">▬ Philanews N°. 2 /2021 </t>
  </si>
  <si>
    <t>▬ Philanews N°. 2 /2021 (pg. 12 - 13) ▬</t>
  </si>
  <si>
    <t>▬ Philanews N°. 2 /2021 (pg. 14 - 15) ▬</t>
  </si>
  <si>
    <t>▬ Philanews N°. 2 /2021 (pg. 17) ▬</t>
  </si>
  <si>
    <t>▬ Philanews N°. 3 /2021 (pg. 4 - 5) ▬</t>
  </si>
  <si>
    <t xml:space="preserve">▬ Philanews N°. 3 /2021 </t>
  </si>
  <si>
    <t>▬ Philanews N°. 3 /2021 (pg. 6 - 7) ▬</t>
  </si>
  <si>
    <t>▬ Philanews N°. 3 /2021 (pg. 12 - 13) ▬</t>
  </si>
  <si>
    <t>▬ Philanews N°. 4 /2021 (pg. 4 - 5) ▬</t>
  </si>
  <si>
    <t xml:space="preserve">▬ Philanews N°. 4 /2021 </t>
  </si>
  <si>
    <t>▬ Philanews N°. 4 /2021 (pg. 6 - 7) ▬</t>
  </si>
  <si>
    <t>▬ Philanews N°. 4 /2021 (pg. 10 - 11) ▬</t>
  </si>
  <si>
    <t>▬ Philanews N°. 4 /2021 (pg. 12 - 13) ▬</t>
  </si>
  <si>
    <t>▬ Philanews N°. 1 /2022 (pg. 4 - 5) ▬</t>
  </si>
  <si>
    <t xml:space="preserve">▬ Philanews N°. 1 /2022 </t>
  </si>
  <si>
    <t>▬ Philanews N°. 1 /2022 (pg. 6 - 7) ▬</t>
  </si>
  <si>
    <t>▬ Philanews N°. 1 /2022 (pg. 8 - 9) ▬</t>
  </si>
  <si>
    <t>▬ Philanews N°. 1 /2022 (pg. 10 - 11) ▬</t>
  </si>
  <si>
    <t>▬ Philanews N°. 1 /2022 (pg. 14 - 15) ▬</t>
  </si>
  <si>
    <t>▬ Philanews N°. 1 /2022 (pg. 16 - 17) ▬</t>
  </si>
  <si>
    <t>▬ Philanews N°. 1 /2022 (pg. 18 - 19) ▬</t>
  </si>
  <si>
    <t>▬ Philanews N°. 1 /2022 (pg.  21) ▬</t>
  </si>
  <si>
    <t>▬ Philanews N°. 1 /2022 (pg. 22 - 23) ▬</t>
  </si>
  <si>
    <t>▬ Philanews N°. 2 /2022 (pg. 4 - 5) ▬</t>
  </si>
  <si>
    <t xml:space="preserve">▬ Philanews N°. 2 /2022 </t>
  </si>
  <si>
    <t>▬ Philanews N°. 2 /2022 (pg. 8 - 9) ▬</t>
  </si>
  <si>
    <t>▬ Philanews N°. 2 /2022 (pg. 10 - 11) ▬</t>
  </si>
  <si>
    <t>▬ Philanews N°. 2 /2022 (pg. 14 - 15) ▬</t>
  </si>
  <si>
    <t>▬ Philanews N°. 3 /2022 (pg. 4 - 5 +7) ▬</t>
  </si>
  <si>
    <t xml:space="preserve">▬ Philanews N°. 3 /2022 </t>
  </si>
  <si>
    <t>▬ Philanews N°. 3 /2022 (pg. 8 - 9) ▬</t>
  </si>
  <si>
    <t>▬ Philanews N°. 3 /2022 (pg. 10 - 11) ▬</t>
  </si>
  <si>
    <t>▬ Philanews N°. 3 /2022 (pg. 14 - 15) ▬</t>
  </si>
  <si>
    <t>▬ Philanews N°. 4 /2022 (pg. 8 - 9) ▬</t>
  </si>
  <si>
    <t xml:space="preserve">▬ Philanews N°. 4 /2022 </t>
  </si>
  <si>
    <t>▬ Philanews N°. 4 /2022 (pg. 10 - 12) ▬</t>
  </si>
  <si>
    <t>▬ Philanews N°. 4 /2022 (pg. 14) ▬</t>
  </si>
  <si>
    <t>▬ Philanews N°. 4 /2022 (pg. 4 - 5) ▬</t>
  </si>
  <si>
    <t>▬ Philanews N°. 4 /2022 (pg. 14 - 15) ▬</t>
  </si>
  <si>
    <t>▬ Philanews N°. 1 /2023 (pg. 4 - 5) ▬</t>
  </si>
  <si>
    <t xml:space="preserve">▬ Philanews N°. 1 /2023 </t>
  </si>
  <si>
    <t>▬ Philanews N°. 1 /2023 (pg. 6 - 7) ▬</t>
  </si>
  <si>
    <t>▬ Philanews N°. 1 /2023 (pg. 8 - 9) ▬</t>
  </si>
  <si>
    <t>▬ Philanews N°. 1 /2023 (pg. 12 - 13) ▬</t>
  </si>
  <si>
    <t>▬ Philanews N°. 1 /2023 (pg. 20) ▬</t>
  </si>
  <si>
    <t>▬ Philanews N°. 1 /2023 (pg. 16 - 17) ▬</t>
  </si>
  <si>
    <t>▬ Philanews N°. 1 / 2023 (pg. 21) ▬</t>
  </si>
  <si>
    <t>▬ Philanews N°. 1 / 2023</t>
  </si>
  <si>
    <t>▬ Philanews N°. 1 /2023 (pg. 18 - 19) ▬</t>
  </si>
  <si>
    <t>▬ Philanews N°. 1 /2023 (pg. 22 - 23) ▬</t>
  </si>
  <si>
    <t>▬ Philanews N°. 2 / 2023 (pg. 4-5) ▬</t>
  </si>
  <si>
    <t>▬ Philanews N°. 2 / 2023</t>
  </si>
  <si>
    <t>▬ Philanews N°. 2 / 2023 (pg. 6-7) ▬</t>
  </si>
  <si>
    <t>▬ Philanews N°. 2 / 2019 (pg. 18 - 19) ▬</t>
  </si>
  <si>
    <t>▬ Philanews N°. 2 / 2019</t>
  </si>
  <si>
    <t>▬ Philanews N°. 2 /2023 (pg. 14-15) ▬</t>
  </si>
  <si>
    <t xml:space="preserve">▬ Philanews N°. 2 /2023 </t>
  </si>
  <si>
    <t>▬ Philanews N°. 2 /2023 (pg. 9) ▬</t>
  </si>
  <si>
    <t>▬ Philanews N°. 3 /2023 (pg. 4 - 5) ▬</t>
  </si>
  <si>
    <t xml:space="preserve">▬ Philanews N°. 3 /2023 </t>
  </si>
  <si>
    <t>▬ Philanews N°. 3 /2023 (pg. 6 - 7) ▬</t>
  </si>
  <si>
    <t>▬ Philanews N°. 3 /2023 (pg. 12 - 13) ▬</t>
  </si>
  <si>
    <t>▬ Philanews N°. 3 /2023 (pg. 14 - 15) ▬</t>
  </si>
  <si>
    <t>▬ Philanews N°. 4 /2023 (pg. 4 - 5) ▬</t>
  </si>
  <si>
    <t xml:space="preserve">▬ Philanews N°. 4 /2023 </t>
  </si>
  <si>
    <t>▬ Philanews N°. 4 /2023 (pg. 8 - 9) ▬</t>
  </si>
  <si>
    <t>▬ Philanews N°. 4 /2023 (pg. 14 - 15) ▬</t>
  </si>
  <si>
    <t>▬ Philanews N°. 2 /2021 (pg. 18 - 19) ▬</t>
  </si>
  <si>
    <t>▬ Philanews N°. 1 /2024 (pg. 4-5) ▬</t>
  </si>
  <si>
    <t xml:space="preserve">▬ Philanews N°. 1 /2024 </t>
  </si>
  <si>
    <t>▬ Philanews N°. 1 /2024 (pg. 6-7) ▬</t>
  </si>
  <si>
    <t>▬ Philanews N°. 1 /2024 (pg. 10-11) ▬</t>
  </si>
  <si>
    <t>▬ Philanews N°. 1 /2024 (pg. 12-13) ▬</t>
  </si>
  <si>
    <t>▬ Philanews N°. 1 /2024 (pg. 16-19) ▬</t>
  </si>
  <si>
    <t>▬ Philanews N°. 1 /2024 (pg. 3) ▬</t>
  </si>
  <si>
    <t>▬ Philanews N°. 2 / 2024 (pg. 4 - 5) ▬</t>
  </si>
  <si>
    <t>▬ Philanews N°. 2 / 2024</t>
  </si>
  <si>
    <t>▬ Philanews N°. 2 / 2024 (pg. 6 - 7) ▬</t>
  </si>
  <si>
    <t>▬ Philanews N°. 2 / 2024 (pg. 8 - 9) ▬</t>
  </si>
  <si>
    <t>▬ Philanews N°. 2 / 2024 (pg. 12 - 13) ▬</t>
  </si>
  <si>
    <t>▬ Philanews N°. 2 / 2024 (pg. 14) ▬</t>
  </si>
  <si>
    <t>5231 - Jeux Olympiques 2024 - Timbre de V5-5231:  (①World: v=€2,88)</t>
  </si>
  <si>
    <t>5242 - 150 years of the Universal Postal Union - Timbre de V5-5242: (①World: v=€2,88)</t>
  </si>
  <si>
    <t>5243 - "Flora" de Brecht Evens - Timbre de V10-5243:  (①: v=€1,43)</t>
  </si>
  <si>
    <t>5244 / 5253 - Formes des feuilles des espèces d'arbres communes en Belgique - carnet B186 avec 50 timbres: (①v=€1,43)</t>
  </si>
  <si>
    <t>5232 / 5241 - Impressionist Belge Emile Claus - 175 ans date de naissance -                                                  Carnet B185: (①: v=€1,43)</t>
  </si>
  <si>
    <t xml:space="preserve">▬ Philanews N°. 1 / 2024 </t>
  </si>
  <si>
    <t>5254 / 5258 - Timbres à caractère lumineux - Timbres du bloc  BL332: (②: v=€2,86)</t>
  </si>
  <si>
    <t>▬ Philanews N°. 3 / 2024 (pg. 4 - 5) ▬</t>
  </si>
  <si>
    <t>▬ Philanews N°. 3 / 2024</t>
  </si>
  <si>
    <t>5259 / 5268 - Notre système solaire avec le télescope spatial - Timbres de bloc BL333:</t>
  </si>
  <si>
    <t>▬ Philanews N°. 3 / 2024 (pg. 6 - 7) ▬</t>
  </si>
  <si>
    <t>5269 -  Tom Frantzen et ses œuvres fantastiques  - Timbre de V10-5269: (①: v=€1,43)</t>
  </si>
  <si>
    <t>▬ Philanews N°. 3 / 2024 (pg. 8 - 9) ▬</t>
  </si>
  <si>
    <t>5270 / 5274 - Surréalisme 100 ans - Timbres du bloc BL334: (①E: v=€2,66)</t>
  </si>
  <si>
    <t>▬ Philanews N°. 3 / 2024 (pg. 12 - 13) 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</si>
</sst>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8"/>
      <name val="Verdana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sz val="8"/>
      <color rgb="FFFFC000"/>
      <name val="Verdana"/>
      <family val="2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sz val="12"/>
      <color rgb="FF008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 style="double">
        <color theme="0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7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1" fillId="3" borderId="1" xfId="2" applyNumberFormat="1" applyFont="1" applyFill="1" applyBorder="1" applyAlignment="1">
      <alignment horizontal="center"/>
    </xf>
    <xf numFmtId="0" fontId="14" fillId="3" borderId="0" xfId="0" applyFont="1" applyFill="1"/>
    <xf numFmtId="0" fontId="15" fillId="3" borderId="0" xfId="1" applyFont="1" applyFill="1" applyAlignment="1">
      <alignment horizontal="center"/>
    </xf>
    <xf numFmtId="0" fontId="16" fillId="3" borderId="0" xfId="2" applyFont="1" applyFill="1" applyAlignment="1" applyProtection="1">
      <alignment horizontal="center"/>
      <protection locked="0"/>
    </xf>
    <xf numFmtId="0" fontId="14" fillId="0" borderId="0" xfId="0" applyFont="1"/>
    <xf numFmtId="0" fontId="4" fillId="7" borderId="1" xfId="2" applyFont="1" applyFill="1" applyBorder="1" applyAlignment="1" applyProtection="1">
      <alignment horizontal="center"/>
      <protection locked="0"/>
    </xf>
    <xf numFmtId="164" fontId="25" fillId="2" borderId="5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left"/>
      <protection locked="0"/>
    </xf>
    <xf numFmtId="0" fontId="26" fillId="8" borderId="0" xfId="13" applyFont="1" applyFill="1" applyAlignment="1">
      <alignment vertical="center"/>
    </xf>
    <xf numFmtId="0" fontId="23" fillId="8" borderId="0" xfId="0" applyFont="1" applyFill="1"/>
    <xf numFmtId="0" fontId="0" fillId="8" borderId="6" xfId="0" applyFill="1" applyBorder="1"/>
    <xf numFmtId="0" fontId="0" fillId="8" borderId="0" xfId="0" applyFill="1"/>
    <xf numFmtId="0" fontId="9" fillId="3" borderId="8" xfId="2" applyFont="1" applyFill="1" applyBorder="1" applyAlignment="1">
      <alignment wrapText="1"/>
    </xf>
    <xf numFmtId="166" fontId="13" fillId="3" borderId="0" xfId="7" applyNumberFormat="1" applyFont="1" applyFill="1" applyAlignment="1">
      <alignment vertical="top"/>
    </xf>
    <xf numFmtId="166" fontId="13" fillId="3" borderId="12" xfId="7" applyNumberFormat="1" applyFont="1" applyFill="1" applyBorder="1" applyAlignment="1">
      <alignment vertical="top"/>
    </xf>
    <xf numFmtId="0" fontId="6" fillId="7" borderId="1" xfId="2" applyFont="1" applyFill="1" applyBorder="1" applyAlignment="1" applyProtection="1">
      <alignment horizontal="left"/>
      <protection locked="0"/>
    </xf>
    <xf numFmtId="166" fontId="27" fillId="3" borderId="14" xfId="7" applyNumberFormat="1" applyFont="1" applyFill="1" applyBorder="1" applyAlignment="1">
      <alignment vertical="top"/>
    </xf>
    <xf numFmtId="164" fontId="24" fillId="3" borderId="11" xfId="7" applyNumberFormat="1" applyFont="1" applyFill="1" applyBorder="1" applyAlignment="1">
      <alignment horizontal="left" vertical="top"/>
    </xf>
    <xf numFmtId="0" fontId="1" fillId="0" borderId="0" xfId="22"/>
    <xf numFmtId="0" fontId="30" fillId="8" borderId="0" xfId="0" applyFont="1" applyFill="1" applyAlignment="1">
      <alignment horizontal="center" vertical="center"/>
    </xf>
    <xf numFmtId="0" fontId="32" fillId="9" borderId="11" xfId="7" applyFont="1" applyFill="1" applyBorder="1" applyAlignment="1">
      <alignment vertical="top"/>
    </xf>
    <xf numFmtId="0" fontId="29" fillId="10" borderId="13" xfId="7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/>
    </xf>
    <xf numFmtId="165" fontId="12" fillId="3" borderId="12" xfId="1" applyNumberFormat="1" applyFont="1" applyFill="1" applyBorder="1" applyAlignment="1">
      <alignment vertical="top"/>
    </xf>
    <xf numFmtId="165" fontId="12" fillId="3" borderId="15" xfId="1" applyNumberFormat="1" applyFont="1" applyFill="1" applyBorder="1" applyAlignment="1">
      <alignment vertical="top"/>
    </xf>
    <xf numFmtId="3" fontId="36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4" fillId="9" borderId="11" xfId="7" applyFont="1" applyFill="1" applyBorder="1" applyAlignment="1">
      <alignment vertical="top"/>
    </xf>
    <xf numFmtId="0" fontId="28" fillId="8" borderId="6" xfId="0" applyFont="1" applyFill="1" applyBorder="1"/>
    <xf numFmtId="166" fontId="37" fillId="3" borderId="0" xfId="7" applyNumberFormat="1" applyFont="1" applyFill="1" applyAlignment="1">
      <alignment vertical="center"/>
    </xf>
    <xf numFmtId="166" fontId="38" fillId="3" borderId="0" xfId="7" applyNumberFormat="1" applyFont="1" applyFill="1" applyAlignment="1">
      <alignment vertical="center"/>
    </xf>
    <xf numFmtId="166" fontId="13" fillId="3" borderId="0" xfId="7" applyNumberFormat="1" applyFont="1" applyFill="1" applyAlignment="1">
      <alignment vertical="center"/>
    </xf>
    <xf numFmtId="0" fontId="39" fillId="5" borderId="0" xfId="23" applyFont="1" applyFill="1" applyAlignment="1" applyProtection="1"/>
    <xf numFmtId="166" fontId="40" fillId="3" borderId="0" xfId="7" applyNumberFormat="1" applyFont="1" applyFill="1" applyAlignment="1">
      <alignment vertical="top"/>
    </xf>
    <xf numFmtId="165" fontId="41" fillId="3" borderId="15" xfId="1" applyNumberFormat="1" applyFont="1" applyFill="1" applyBorder="1" applyAlignment="1">
      <alignment vertical="top"/>
    </xf>
    <xf numFmtId="166" fontId="37" fillId="3" borderId="0" xfId="7" applyNumberFormat="1" applyFont="1" applyFill="1" applyAlignment="1">
      <alignment horizontal="right" vertical="center"/>
    </xf>
    <xf numFmtId="0" fontId="43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7" fillId="5" borderId="0" xfId="0" applyFont="1" applyFill="1"/>
    <xf numFmtId="0" fontId="35" fillId="5" borderId="0" xfId="0" applyFont="1" applyFill="1"/>
    <xf numFmtId="0" fontId="10" fillId="13" borderId="17" xfId="2" applyFont="1" applyFill="1" applyBorder="1" applyAlignment="1">
      <alignment horizontal="center" vertical="center" wrapText="1"/>
    </xf>
    <xf numFmtId="0" fontId="46" fillId="11" borderId="0" xfId="1" applyFont="1" applyFill="1" applyAlignment="1">
      <alignment horizontal="center" vertical="center"/>
    </xf>
    <xf numFmtId="4" fontId="46" fillId="11" borderId="0" xfId="1" applyNumberFormat="1" applyFont="1" applyFill="1" applyAlignment="1">
      <alignment horizontal="left" vertical="center"/>
    </xf>
    <xf numFmtId="0" fontId="34" fillId="14" borderId="20" xfId="24" applyFont="1" applyFill="1" applyBorder="1" applyAlignment="1">
      <alignment horizontal="center" vertical="center"/>
    </xf>
    <xf numFmtId="0" fontId="50" fillId="14" borderId="20" xfId="24" applyFont="1" applyFill="1" applyBorder="1" applyAlignment="1">
      <alignment horizontal="center" vertical="center"/>
    </xf>
    <xf numFmtId="0" fontId="34" fillId="11" borderId="0" xfId="25" applyFont="1" applyFill="1" applyAlignment="1">
      <alignment horizontal="center" vertical="center"/>
    </xf>
    <xf numFmtId="167" fontId="42" fillId="11" borderId="0" xfId="2" applyNumberFormat="1" applyFont="1" applyFill="1" applyAlignment="1">
      <alignment horizontal="center" vertical="center"/>
    </xf>
    <xf numFmtId="0" fontId="4" fillId="4" borderId="2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6" fillId="15" borderId="0" xfId="1" applyFont="1" applyFill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52" fillId="3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 applyProtection="1">
      <alignment horizontal="center" vertical="center"/>
      <protection locked="0"/>
    </xf>
    <xf numFmtId="0" fontId="4" fillId="4" borderId="26" xfId="2" applyFont="1" applyFill="1" applyBorder="1" applyAlignment="1" applyProtection="1">
      <alignment horizontal="center" vertical="center"/>
      <protection locked="0"/>
    </xf>
    <xf numFmtId="166" fontId="13" fillId="3" borderId="12" xfId="7" applyNumberFormat="1" applyFont="1" applyFill="1" applyBorder="1" applyAlignment="1">
      <alignment horizontal="center" vertical="top"/>
    </xf>
    <xf numFmtId="0" fontId="24" fillId="3" borderId="11" xfId="7" applyFont="1" applyFill="1" applyBorder="1" applyAlignment="1">
      <alignment horizontal="left" vertical="top"/>
    </xf>
    <xf numFmtId="0" fontId="54" fillId="3" borderId="0" xfId="1" applyFont="1" applyFill="1" applyAlignment="1">
      <alignment horizontal="right" vertical="center"/>
    </xf>
    <xf numFmtId="0" fontId="55" fillId="3" borderId="0" xfId="1" applyFont="1" applyFill="1" applyAlignment="1">
      <alignment horizontal="left" vertical="center"/>
    </xf>
    <xf numFmtId="0" fontId="53" fillId="3" borderId="0" xfId="1" applyFont="1" applyFill="1" applyAlignment="1">
      <alignment horizontal="left" vertical="center"/>
    </xf>
    <xf numFmtId="164" fontId="53" fillId="3" borderId="0" xfId="1" applyNumberFormat="1" applyFont="1" applyFill="1" applyAlignment="1">
      <alignment horizontal="left" vertical="center"/>
    </xf>
    <xf numFmtId="0" fontId="34" fillId="11" borderId="0" xfId="24" applyFont="1" applyFill="1" applyAlignment="1">
      <alignment horizontal="center" vertical="center"/>
    </xf>
    <xf numFmtId="0" fontId="1" fillId="0" borderId="0" xfId="26"/>
    <xf numFmtId="0" fontId="53" fillId="0" borderId="27" xfId="1" applyFont="1" applyBorder="1" applyAlignment="1">
      <alignment horizontal="left" vertical="center"/>
    </xf>
    <xf numFmtId="165" fontId="56" fillId="3" borderId="28" xfId="1" applyNumberFormat="1" applyFont="1" applyFill="1" applyBorder="1" applyAlignment="1">
      <alignment vertical="center"/>
    </xf>
    <xf numFmtId="0" fontId="55" fillId="3" borderId="28" xfId="1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" fillId="0" borderId="0" xfId="28"/>
    <xf numFmtId="165" fontId="58" fillId="3" borderId="15" xfId="1" applyNumberFormat="1" applyFont="1" applyFill="1" applyBorder="1" applyAlignment="1">
      <alignment vertical="top"/>
    </xf>
    <xf numFmtId="0" fontId="57" fillId="13" borderId="17" xfId="2" applyFont="1" applyFill="1" applyBorder="1" applyAlignment="1">
      <alignment horizontal="center" vertical="center" wrapText="1"/>
    </xf>
    <xf numFmtId="4" fontId="46" fillId="11" borderId="22" xfId="1" applyNumberFormat="1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164" fontId="11" fillId="3" borderId="0" xfId="2" applyNumberFormat="1" applyFont="1" applyFill="1" applyAlignment="1">
      <alignment horizontal="center"/>
    </xf>
    <xf numFmtId="0" fontId="22" fillId="3" borderId="33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3" borderId="0" xfId="7" applyFont="1" applyFill="1" applyAlignment="1">
      <alignment horizontal="center" vertical="top"/>
    </xf>
    <xf numFmtId="0" fontId="24" fillId="3" borderId="14" xfId="7" applyFont="1" applyFill="1" applyBorder="1" applyAlignment="1">
      <alignment horizontal="center" vertical="top"/>
    </xf>
    <xf numFmtId="165" fontId="12" fillId="3" borderId="0" xfId="1" applyNumberFormat="1" applyFont="1" applyFill="1" applyAlignment="1">
      <alignment vertical="top"/>
    </xf>
    <xf numFmtId="166" fontId="40" fillId="3" borderId="0" xfId="7" applyNumberFormat="1" applyFont="1" applyFill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5" fillId="2" borderId="0" xfId="2" applyNumberFormat="1" applyFont="1" applyFill="1" applyAlignment="1">
      <alignment horizontal="center" vertical="center" wrapText="1"/>
    </xf>
    <xf numFmtId="0" fontId="53" fillId="3" borderId="27" xfId="1" applyFont="1" applyFill="1" applyBorder="1" applyAlignment="1">
      <alignment horizontal="left" vertical="center"/>
    </xf>
    <xf numFmtId="0" fontId="34" fillId="11" borderId="0" xfId="27" applyFont="1" applyFill="1" applyAlignment="1">
      <alignment horizontal="center" vertical="center"/>
    </xf>
    <xf numFmtId="0" fontId="7" fillId="4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left"/>
      <protection locked="0"/>
    </xf>
    <xf numFmtId="164" fontId="24" fillId="3" borderId="0" xfId="7" applyNumberFormat="1" applyFont="1" applyFill="1" applyAlignment="1">
      <alignment horizontal="left" vertical="top"/>
    </xf>
    <xf numFmtId="164" fontId="59" fillId="3" borderId="11" xfId="7" applyNumberFormat="1" applyFont="1" applyFill="1" applyBorder="1" applyAlignment="1">
      <alignment horizontal="left" vertical="top"/>
    </xf>
    <xf numFmtId="0" fontId="43" fillId="4" borderId="0" xfId="2" applyFont="1" applyFill="1" applyAlignment="1" applyProtection="1">
      <alignment horizontal="left"/>
      <protection locked="0"/>
    </xf>
    <xf numFmtId="164" fontId="60" fillId="3" borderId="0" xfId="7" applyNumberFormat="1" applyFont="1" applyFill="1" applyAlignment="1">
      <alignment horizontal="left" vertical="top"/>
    </xf>
    <xf numFmtId="0" fontId="61" fillId="0" borderId="0" xfId="0" applyFont="1" applyAlignment="1">
      <alignment horizontal="center"/>
    </xf>
    <xf numFmtId="164" fontId="53" fillId="3" borderId="0" xfId="1" applyNumberFormat="1" applyFont="1" applyFill="1" applyAlignment="1">
      <alignment horizontal="right" vertical="center"/>
    </xf>
    <xf numFmtId="0" fontId="7" fillId="2" borderId="0" xfId="2" applyFont="1" applyFill="1" applyAlignment="1" applyProtection="1">
      <alignment horizontal="right"/>
      <protection locked="0"/>
    </xf>
    <xf numFmtId="0" fontId="44" fillId="12" borderId="17" xfId="1" applyFont="1" applyFill="1" applyBorder="1" applyAlignment="1">
      <alignment horizontal="center" vertical="center" wrapText="1"/>
    </xf>
    <xf numFmtId="0" fontId="51" fillId="12" borderId="18" xfId="0" applyFont="1" applyFill="1" applyBorder="1" applyAlignment="1">
      <alignment horizontal="center" vertical="center" wrapText="1"/>
    </xf>
    <xf numFmtId="0" fontId="7" fillId="6" borderId="19" xfId="2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7" fillId="0" borderId="19" xfId="23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4" borderId="2" xfId="13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3" borderId="9" xfId="2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5" fillId="11" borderId="0" xfId="0" applyFont="1" applyFill="1" applyAlignment="1">
      <alignment horizontal="center" vertical="center" textRotation="90" wrapText="1"/>
    </xf>
    <xf numFmtId="0" fontId="47" fillId="0" borderId="19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5" fillId="5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3" fillId="3" borderId="2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3" borderId="11" xfId="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34" fillId="14" borderId="20" xfId="27" applyFont="1" applyFill="1" applyBorder="1" applyAlignment="1">
      <alignment horizontal="center" vertical="center"/>
    </xf>
    <xf numFmtId="0" fontId="50" fillId="14" borderId="20" xfId="27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right"/>
      <protection locked="0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56"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1747721</xdr:colOff>
      <xdr:row>4</xdr:row>
      <xdr:rowOff>103550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2181" y="161993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99060</xdr:colOff>
      <xdr:row>4</xdr:row>
      <xdr:rowOff>7620</xdr:rowOff>
    </xdr:from>
    <xdr:to>
      <xdr:col>7</xdr:col>
      <xdr:colOff>546735</xdr:colOff>
      <xdr:row>4</xdr:row>
      <xdr:rowOff>479099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3480" y="15240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?_gl=1*17eauxj*_ga*MTI1MzczMTI5Mi4xNzE3ODM4NjUy*_ga_E6PZPGE4QM*MTcxNzg4MTIwNy4zLjEuMTcxNzg4MTI2MC43LjAuMA.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9"/>
  <sheetViews>
    <sheetView showZeros="0" tabSelected="1" topLeftCell="A196" zoomScaleNormal="100" workbookViewId="0">
      <selection activeCell="A210" sqref="A210:E210"/>
    </sheetView>
  </sheetViews>
  <sheetFormatPr defaultColWidth="8.88671875" defaultRowHeight="14.4" x14ac:dyDescent="0.3"/>
  <cols>
    <col min="1" max="1" width="3.77734375" customWidth="1"/>
    <col min="2" max="2" width="11.33203125" customWidth="1"/>
    <col min="3" max="3" width="6.44140625" customWidth="1"/>
    <col min="4" max="4" width="36" customWidth="1"/>
    <col min="5" max="5" width="36.77734375" customWidth="1"/>
    <col min="6" max="6" width="6.109375" customWidth="1"/>
    <col min="7" max="7" width="2.21875" customWidth="1"/>
    <col min="8" max="8" width="10.21875" customWidth="1"/>
    <col min="9" max="9" width="2.44140625" customWidth="1"/>
    <col min="10" max="10" width="5.44140625" style="77" customWidth="1"/>
    <col min="11" max="11" width="7.21875" style="78" customWidth="1"/>
    <col min="12" max="12" width="18.6640625" customWidth="1"/>
    <col min="13" max="13" width="16.77734375" customWidth="1"/>
    <col min="14" max="14" width="2.44140625" style="7" customWidth="1"/>
  </cols>
  <sheetData>
    <row r="1" spans="1:14" ht="15" thickBot="1" x14ac:dyDescent="0.35"/>
    <row r="2" spans="1:14" ht="26.4" customHeight="1" thickBot="1" x14ac:dyDescent="0.35">
      <c r="A2" s="13"/>
      <c r="B2" s="14"/>
      <c r="C2" s="14"/>
      <c r="D2" s="22" t="s">
        <v>6</v>
      </c>
      <c r="E2" s="14"/>
      <c r="F2" s="14"/>
      <c r="G2" s="45"/>
      <c r="H2" s="71" t="s">
        <v>8</v>
      </c>
      <c r="I2" s="72"/>
      <c r="J2" s="97" t="s">
        <v>9</v>
      </c>
      <c r="K2" s="98"/>
      <c r="L2" s="98"/>
      <c r="M2" s="98"/>
      <c r="N2" s="98"/>
    </row>
    <row r="3" spans="1:14" ht="28.8" customHeight="1" thickTop="1" thickBot="1" x14ac:dyDescent="0.6">
      <c r="A3" s="31" t="s">
        <v>7</v>
      </c>
      <c r="B3" s="12"/>
      <c r="C3" s="11"/>
      <c r="D3" s="12"/>
      <c r="E3" s="12"/>
      <c r="F3" s="12"/>
      <c r="G3" s="44"/>
      <c r="H3" s="68">
        <f>COUNTIF(H8:H849,"◄")</f>
        <v>18</v>
      </c>
      <c r="I3" s="52" t="str">
        <f>IF(COUNTIF(I8:I790,"◄?►")&gt;=1,"◄?►","")</f>
        <v/>
      </c>
      <c r="J3" s="99" t="s">
        <v>10</v>
      </c>
      <c r="K3" s="100"/>
      <c r="L3" s="73" t="s">
        <v>11</v>
      </c>
      <c r="M3" s="83"/>
      <c r="N3" s="4"/>
    </row>
    <row r="4" spans="1:14" ht="34.799999999999997" customHeight="1" thickBot="1" x14ac:dyDescent="0.35">
      <c r="A4" s="106" t="s">
        <v>0</v>
      </c>
      <c r="B4" s="107"/>
      <c r="C4" s="107"/>
      <c r="D4" s="107"/>
      <c r="E4" s="108"/>
      <c r="F4" s="29"/>
      <c r="G4" s="111"/>
      <c r="H4" s="43" t="s">
        <v>2</v>
      </c>
      <c r="I4" s="44"/>
      <c r="J4" s="101"/>
      <c r="K4" s="102"/>
      <c r="L4" s="74" t="s">
        <v>12</v>
      </c>
      <c r="M4" s="84"/>
      <c r="N4" s="4"/>
    </row>
    <row r="5" spans="1:14" ht="44.4" customHeight="1" thickTop="1" thickBot="1" x14ac:dyDescent="0.35">
      <c r="A5" s="15"/>
      <c r="B5" s="109" t="s">
        <v>16</v>
      </c>
      <c r="C5" s="110"/>
      <c r="D5" s="24" t="s">
        <v>17</v>
      </c>
      <c r="E5" s="76" t="s">
        <v>18</v>
      </c>
      <c r="F5" s="76"/>
      <c r="G5" s="111"/>
      <c r="H5" s="43"/>
      <c r="I5" s="45"/>
      <c r="J5" s="68">
        <f>COUNTIF(J8:J851,"◄")</f>
        <v>18</v>
      </c>
      <c r="K5" s="94">
        <f>COUNTIF(K8:K851,"◄")</f>
        <v>0</v>
      </c>
      <c r="L5" s="9" t="s">
        <v>13</v>
      </c>
      <c r="M5" s="85"/>
      <c r="N5" s="4"/>
    </row>
    <row r="6" spans="1:14" ht="29.4" customHeight="1" thickTop="1" x14ac:dyDescent="0.3">
      <c r="A6" s="2"/>
      <c r="B6" s="40"/>
      <c r="C6" s="40"/>
      <c r="D6" s="35" t="s">
        <v>119</v>
      </c>
      <c r="E6" s="40"/>
      <c r="F6" s="41"/>
      <c r="G6" s="111"/>
      <c r="H6" s="112" t="s">
        <v>14</v>
      </c>
      <c r="I6" s="45"/>
      <c r="J6" s="103" t="s">
        <v>15</v>
      </c>
      <c r="K6" s="104"/>
      <c r="L6" s="3" t="s">
        <v>117</v>
      </c>
      <c r="M6" s="75" t="s">
        <v>118</v>
      </c>
      <c r="N6" s="4"/>
    </row>
    <row r="7" spans="1:14" ht="24" customHeight="1" thickBot="1" x14ac:dyDescent="0.35">
      <c r="A7" s="2"/>
      <c r="B7" s="114" t="s">
        <v>116</v>
      </c>
      <c r="C7" s="115"/>
      <c r="D7" s="115"/>
      <c r="E7" s="115"/>
      <c r="F7" s="42"/>
      <c r="G7" s="111"/>
      <c r="H7" s="113"/>
      <c r="I7" s="45"/>
      <c r="J7" s="105"/>
      <c r="K7" s="105"/>
      <c r="L7" s="75"/>
      <c r="M7" s="75"/>
      <c r="N7" s="4"/>
    </row>
    <row r="8" spans="1:14" ht="16.8" customHeight="1" thickTop="1" thickBot="1" x14ac:dyDescent="0.35">
      <c r="A8" s="58" t="s">
        <v>19</v>
      </c>
      <c r="B8" s="79"/>
      <c r="C8" s="79"/>
      <c r="D8" s="79"/>
      <c r="E8" s="80">
        <v>0</v>
      </c>
      <c r="F8" s="36"/>
      <c r="G8" s="46" t="str">
        <f>IF(H8="◄","◄",IF(H8="ok","►",""))</f>
        <v>◄</v>
      </c>
      <c r="H8" s="47" t="str">
        <f>IF(H9&gt;0,"OK","◄")</f>
        <v>◄</v>
      </c>
      <c r="I8" s="48" t="str">
        <f>IF(AND(J8="◄",K8="►"),"◄?►",IF(J8="◄","◄",IF(K8="►","►","")))</f>
        <v>◄</v>
      </c>
      <c r="J8" s="53" t="str">
        <f>IF(J9&gt;0,"","◄")</f>
        <v>◄</v>
      </c>
      <c r="K8" s="54" t="str">
        <f>IF(K9&gt;0,"►","")</f>
        <v/>
      </c>
      <c r="L8" s="20">
        <v>43857</v>
      </c>
      <c r="M8" s="90">
        <v>43859</v>
      </c>
      <c r="N8" s="5"/>
    </row>
    <row r="9" spans="1:14" ht="15.6" x14ac:dyDescent="0.3">
      <c r="A9" s="23"/>
      <c r="B9" s="26" t="s">
        <v>130</v>
      </c>
      <c r="C9" s="17"/>
      <c r="D9" s="17"/>
      <c r="E9" s="27" t="s">
        <v>131</v>
      </c>
      <c r="F9" s="37" t="s">
        <v>1</v>
      </c>
      <c r="G9" s="49" t="str">
        <f>IF(H9&gt;0,"ok","◄")</f>
        <v>◄</v>
      </c>
      <c r="H9" s="50"/>
      <c r="I9" s="49" t="str">
        <f>IF(AND(J9="",K9&gt;0),"?",IF(J9="","◄",IF(K9&gt;=1,"►","")))</f>
        <v>◄</v>
      </c>
      <c r="J9" s="55"/>
      <c r="K9" s="56"/>
      <c r="L9" s="1"/>
      <c r="M9" s="88"/>
      <c r="N9" s="6"/>
    </row>
    <row r="10" spans="1:14" ht="15.6" x14ac:dyDescent="0.3">
      <c r="A10" s="58" t="s">
        <v>20</v>
      </c>
      <c r="B10" s="81"/>
      <c r="C10" s="16"/>
      <c r="D10" s="16"/>
      <c r="E10" s="19"/>
      <c r="F10" s="36"/>
      <c r="G10" s="45"/>
      <c r="H10" s="70" t="str">
        <f>RIGHT(E9,13)</f>
        <v xml:space="preserve">N°. 1 / 2020 </v>
      </c>
      <c r="I10" s="45"/>
      <c r="J10" s="33"/>
      <c r="K10" s="32"/>
      <c r="L10" s="20">
        <v>43857</v>
      </c>
      <c r="M10" s="20">
        <v>43857</v>
      </c>
      <c r="N10" s="5"/>
    </row>
    <row r="11" spans="1:14" ht="15.6" x14ac:dyDescent="0.3">
      <c r="A11" s="23"/>
      <c r="B11" s="26" t="s">
        <v>132</v>
      </c>
      <c r="C11" s="17"/>
      <c r="D11" s="17"/>
      <c r="E11" s="27" t="s">
        <v>131</v>
      </c>
      <c r="F11" s="37" t="s">
        <v>1</v>
      </c>
      <c r="G11" s="45"/>
      <c r="H11" s="51"/>
      <c r="I11" s="45"/>
      <c r="J11" s="18" t="s">
        <v>126</v>
      </c>
      <c r="K11" s="8"/>
      <c r="L11" s="10"/>
      <c r="M11" s="10"/>
      <c r="N11" s="6"/>
    </row>
    <row r="12" spans="1:14" ht="15.6" x14ac:dyDescent="0.3">
      <c r="A12" s="58" t="s">
        <v>21</v>
      </c>
      <c r="B12" s="81"/>
      <c r="C12" s="16"/>
      <c r="D12" s="16"/>
      <c r="E12" s="19"/>
      <c r="F12" s="36"/>
      <c r="G12" s="45"/>
      <c r="H12" s="51"/>
      <c r="I12" s="45"/>
      <c r="J12" s="33"/>
      <c r="K12" s="32"/>
      <c r="L12" s="20">
        <v>43857</v>
      </c>
      <c r="M12" s="20">
        <v>43857</v>
      </c>
      <c r="N12" s="5"/>
    </row>
    <row r="13" spans="1:14" ht="15.6" x14ac:dyDescent="0.3">
      <c r="A13" s="23"/>
      <c r="B13" s="26" t="s">
        <v>133</v>
      </c>
      <c r="C13" s="17"/>
      <c r="D13" s="17"/>
      <c r="E13" s="27" t="s">
        <v>131</v>
      </c>
      <c r="F13" s="37" t="s">
        <v>1</v>
      </c>
      <c r="G13" s="45"/>
      <c r="H13" s="51"/>
      <c r="I13" s="45"/>
      <c r="J13" s="18" t="s">
        <v>126</v>
      </c>
      <c r="K13" s="8"/>
      <c r="L13" s="10"/>
      <c r="M13" s="10"/>
      <c r="N13" s="6"/>
    </row>
    <row r="14" spans="1:14" ht="33.6" customHeight="1" x14ac:dyDescent="0.3">
      <c r="A14" s="118" t="s">
        <v>22</v>
      </c>
      <c r="B14" s="119"/>
      <c r="C14" s="119"/>
      <c r="D14" s="119"/>
      <c r="E14" s="120"/>
      <c r="F14" s="36"/>
      <c r="G14" s="45"/>
      <c r="H14" s="51"/>
      <c r="I14" s="45"/>
      <c r="J14" s="33"/>
      <c r="K14" s="32"/>
      <c r="L14" s="20">
        <v>43857</v>
      </c>
      <c r="M14" s="20">
        <v>43857</v>
      </c>
      <c r="N14" s="5"/>
    </row>
    <row r="15" spans="1:14" ht="15.6" x14ac:dyDescent="0.3">
      <c r="A15" s="23"/>
      <c r="B15" s="26" t="s">
        <v>134</v>
      </c>
      <c r="C15" s="17"/>
      <c r="D15" s="17"/>
      <c r="E15" s="27" t="s">
        <v>131</v>
      </c>
      <c r="F15" s="37" t="s">
        <v>1</v>
      </c>
      <c r="G15" s="45"/>
      <c r="H15" s="51"/>
      <c r="I15" s="45"/>
      <c r="J15" s="18" t="s">
        <v>126</v>
      </c>
      <c r="K15" s="8"/>
      <c r="L15" s="10"/>
      <c r="M15" s="10"/>
      <c r="N15" s="6"/>
    </row>
    <row r="16" spans="1:14" ht="16.2" customHeight="1" x14ac:dyDescent="0.3">
      <c r="A16" s="58" t="s">
        <v>23</v>
      </c>
      <c r="B16" s="59"/>
      <c r="C16" s="60"/>
      <c r="D16" s="60"/>
      <c r="E16" s="60"/>
      <c r="F16" s="61"/>
      <c r="G16" s="45"/>
      <c r="H16" s="51"/>
      <c r="I16" s="45"/>
      <c r="J16" s="33" t="s">
        <v>127</v>
      </c>
      <c r="K16" s="16"/>
      <c r="L16" s="91">
        <v>43904</v>
      </c>
      <c r="M16" s="20">
        <v>43906</v>
      </c>
      <c r="N16" s="5"/>
    </row>
    <row r="17" spans="1:14" ht="15.6" x14ac:dyDescent="0.3">
      <c r="A17" s="23"/>
      <c r="B17" s="26" t="s">
        <v>135</v>
      </c>
      <c r="C17" s="17"/>
      <c r="D17" s="17"/>
      <c r="E17" s="27" t="s">
        <v>131</v>
      </c>
      <c r="F17" s="37" t="s">
        <v>1</v>
      </c>
      <c r="G17" s="45"/>
      <c r="H17" s="51"/>
      <c r="I17" s="45"/>
      <c r="J17" s="18" t="s">
        <v>126</v>
      </c>
      <c r="K17" s="8"/>
      <c r="L17" s="10"/>
      <c r="M17" s="10"/>
      <c r="N17" s="6"/>
    </row>
    <row r="18" spans="1:14" ht="19.2" customHeight="1" x14ac:dyDescent="0.3">
      <c r="A18" s="118" t="s">
        <v>24</v>
      </c>
      <c r="B18" s="119"/>
      <c r="C18" s="119"/>
      <c r="D18" s="119"/>
      <c r="E18" s="120"/>
      <c r="F18" s="36"/>
      <c r="G18" s="45"/>
      <c r="H18" s="51"/>
      <c r="I18" s="45"/>
      <c r="J18" s="33" t="s">
        <v>127</v>
      </c>
      <c r="K18" s="16"/>
      <c r="L18" s="91">
        <v>43904</v>
      </c>
      <c r="M18" s="20">
        <v>43906</v>
      </c>
      <c r="N18" s="5"/>
    </row>
    <row r="19" spans="1:14" ht="15.6" x14ac:dyDescent="0.3">
      <c r="A19" s="23"/>
      <c r="B19" s="26" t="s">
        <v>136</v>
      </c>
      <c r="C19" s="17"/>
      <c r="D19" s="17"/>
      <c r="E19" s="27" t="s">
        <v>131</v>
      </c>
      <c r="F19" s="37" t="s">
        <v>1</v>
      </c>
      <c r="G19" s="45"/>
      <c r="H19" s="51"/>
      <c r="I19" s="45"/>
      <c r="J19" s="18" t="s">
        <v>126</v>
      </c>
      <c r="K19" s="8"/>
      <c r="L19" s="10"/>
      <c r="M19" s="10"/>
      <c r="N19" s="6"/>
    </row>
    <row r="20" spans="1:14" ht="34.799999999999997" customHeight="1" x14ac:dyDescent="0.3">
      <c r="A20" s="118" t="s">
        <v>40</v>
      </c>
      <c r="B20" s="119"/>
      <c r="C20" s="119"/>
      <c r="D20" s="119"/>
      <c r="E20" s="120"/>
      <c r="F20" s="36"/>
      <c r="G20" s="45"/>
      <c r="H20" s="51"/>
      <c r="I20" s="45"/>
      <c r="J20" s="33" t="s">
        <v>127</v>
      </c>
      <c r="K20" s="34"/>
      <c r="L20" s="91">
        <v>43904</v>
      </c>
      <c r="M20" s="20">
        <v>43906</v>
      </c>
      <c r="N20" s="5"/>
    </row>
    <row r="21" spans="1:14" ht="15.6" x14ac:dyDescent="0.3">
      <c r="A21" s="23"/>
      <c r="B21" s="26" t="s">
        <v>137</v>
      </c>
      <c r="C21" s="17"/>
      <c r="D21" s="17"/>
      <c r="E21" s="27" t="s">
        <v>131</v>
      </c>
      <c r="F21" s="37" t="s">
        <v>1</v>
      </c>
      <c r="G21" s="45"/>
      <c r="H21" s="51"/>
      <c r="I21" s="45"/>
      <c r="J21" s="18" t="s">
        <v>126</v>
      </c>
      <c r="K21" s="8"/>
      <c r="L21" s="10"/>
      <c r="M21" s="10"/>
      <c r="N21" s="6"/>
    </row>
    <row r="22" spans="1:14" ht="20.399999999999999" customHeight="1" x14ac:dyDescent="0.3">
      <c r="A22" s="118" t="s">
        <v>25</v>
      </c>
      <c r="B22" s="119"/>
      <c r="C22" s="119"/>
      <c r="D22" s="119"/>
      <c r="E22" s="120"/>
      <c r="F22" s="36"/>
      <c r="G22" s="45"/>
      <c r="H22" s="51"/>
      <c r="I22" s="45"/>
      <c r="J22" s="33" t="s">
        <v>127</v>
      </c>
      <c r="K22" s="16"/>
      <c r="L22" s="91">
        <v>43904</v>
      </c>
      <c r="M22" s="20">
        <v>43906</v>
      </c>
      <c r="N22" s="5"/>
    </row>
    <row r="23" spans="1:14" ht="16.2" thickBot="1" x14ac:dyDescent="0.35">
      <c r="A23" s="23"/>
      <c r="B23" s="26" t="s">
        <v>138</v>
      </c>
      <c r="C23" s="17"/>
      <c r="D23" s="17"/>
      <c r="E23" s="27" t="s">
        <v>131</v>
      </c>
      <c r="F23" s="37" t="s">
        <v>1</v>
      </c>
      <c r="G23" s="45"/>
      <c r="H23" s="51"/>
      <c r="I23" s="45"/>
      <c r="J23" s="18" t="s">
        <v>126</v>
      </c>
      <c r="K23" s="8"/>
      <c r="L23" s="10"/>
      <c r="M23" s="10"/>
      <c r="N23" s="6"/>
    </row>
    <row r="24" spans="1:14" s="21" customFormat="1" ht="21" customHeight="1" thickBot="1" x14ac:dyDescent="0.35">
      <c r="A24" s="58" t="s">
        <v>26</v>
      </c>
      <c r="B24" s="59"/>
      <c r="C24" s="60"/>
      <c r="D24" s="60"/>
      <c r="E24" s="60"/>
      <c r="F24" s="61"/>
      <c r="G24" s="45"/>
      <c r="H24" s="51"/>
      <c r="I24" s="45"/>
      <c r="J24" s="33" t="s">
        <v>127</v>
      </c>
      <c r="K24" s="25"/>
      <c r="L24" s="91">
        <v>43904</v>
      </c>
      <c r="M24" s="20">
        <v>43906</v>
      </c>
      <c r="N24" s="5"/>
    </row>
    <row r="25" spans="1:14" x14ac:dyDescent="0.3">
      <c r="A25" s="28"/>
      <c r="B25" s="26" t="s">
        <v>134</v>
      </c>
      <c r="C25" s="17"/>
      <c r="D25" s="17"/>
      <c r="E25" s="27" t="s">
        <v>131</v>
      </c>
      <c r="F25" s="37" t="s">
        <v>1</v>
      </c>
      <c r="G25" s="45"/>
      <c r="H25" s="51"/>
      <c r="I25" s="45"/>
      <c r="J25" s="18" t="s">
        <v>126</v>
      </c>
      <c r="K25" s="8"/>
      <c r="L25" s="1"/>
      <c r="M25" s="88"/>
      <c r="N25" s="6"/>
    </row>
    <row r="26" spans="1:14" s="21" customFormat="1" ht="15.6" x14ac:dyDescent="0.3">
      <c r="A26" s="58" t="s">
        <v>39</v>
      </c>
      <c r="B26" s="81"/>
      <c r="C26" s="16"/>
      <c r="D26" s="16"/>
      <c r="E26" s="19"/>
      <c r="F26" s="36"/>
      <c r="G26" s="45"/>
      <c r="H26" s="51"/>
      <c r="I26" s="45"/>
      <c r="J26" s="33" t="s">
        <v>128</v>
      </c>
      <c r="K26" s="16"/>
      <c r="L26" s="91">
        <v>43995</v>
      </c>
      <c r="M26" s="20">
        <v>43997</v>
      </c>
      <c r="N26" s="5"/>
    </row>
    <row r="27" spans="1:14" s="21" customFormat="1" x14ac:dyDescent="0.3">
      <c r="A27" s="28"/>
      <c r="B27" s="26" t="s">
        <v>139</v>
      </c>
      <c r="C27" s="17"/>
      <c r="D27" s="17"/>
      <c r="E27" s="27" t="s">
        <v>140</v>
      </c>
      <c r="F27" s="37" t="s">
        <v>1</v>
      </c>
      <c r="G27" s="45"/>
      <c r="H27" s="51"/>
      <c r="I27" s="45"/>
      <c r="J27" s="18" t="s">
        <v>126</v>
      </c>
      <c r="K27" s="8"/>
      <c r="L27" s="10"/>
      <c r="M27" s="10"/>
      <c r="N27" s="6"/>
    </row>
    <row r="28" spans="1:14" s="21" customFormat="1" ht="20.399999999999999" customHeight="1" x14ac:dyDescent="0.3">
      <c r="A28" s="118" t="s">
        <v>27</v>
      </c>
      <c r="B28" s="119"/>
      <c r="C28" s="119"/>
      <c r="D28" s="119"/>
      <c r="E28" s="120"/>
      <c r="F28" s="36"/>
      <c r="G28" s="45"/>
      <c r="H28" s="51"/>
      <c r="I28" s="45"/>
      <c r="J28" s="33" t="s">
        <v>128</v>
      </c>
      <c r="K28" s="16"/>
      <c r="L28" s="91">
        <v>43995</v>
      </c>
      <c r="M28" s="20">
        <v>43997</v>
      </c>
      <c r="N28" s="5"/>
    </row>
    <row r="29" spans="1:14" s="21" customFormat="1" x14ac:dyDescent="0.3">
      <c r="A29" s="28"/>
      <c r="B29" s="26" t="s">
        <v>141</v>
      </c>
      <c r="C29" s="17"/>
      <c r="D29" s="17"/>
      <c r="E29" s="27" t="s">
        <v>140</v>
      </c>
      <c r="F29" s="37" t="s">
        <v>1</v>
      </c>
      <c r="G29" s="45"/>
      <c r="H29" s="51"/>
      <c r="I29" s="45"/>
      <c r="J29" s="18" t="s">
        <v>126</v>
      </c>
      <c r="K29" s="8"/>
      <c r="L29" s="10"/>
      <c r="M29" s="10"/>
      <c r="N29" s="6"/>
    </row>
    <row r="30" spans="1:14" s="21" customFormat="1" ht="19.8" customHeight="1" x14ac:dyDescent="0.3">
      <c r="A30" s="118" t="s">
        <v>28</v>
      </c>
      <c r="B30" s="119"/>
      <c r="C30" s="119"/>
      <c r="D30" s="119"/>
      <c r="E30" s="120"/>
      <c r="F30" s="36"/>
      <c r="G30" s="45"/>
      <c r="H30" s="51"/>
      <c r="I30" s="45"/>
      <c r="J30" s="33" t="s">
        <v>128</v>
      </c>
      <c r="K30" s="16"/>
      <c r="L30" s="91">
        <v>43995</v>
      </c>
      <c r="M30" s="20">
        <v>43997</v>
      </c>
      <c r="N30" s="5"/>
    </row>
    <row r="31" spans="1:14" s="21" customFormat="1" x14ac:dyDescent="0.3">
      <c r="A31" s="28"/>
      <c r="B31" s="26" t="s">
        <v>142</v>
      </c>
      <c r="C31" s="17"/>
      <c r="D31" s="17"/>
      <c r="E31" s="27" t="s">
        <v>140</v>
      </c>
      <c r="F31" s="37" t="s">
        <v>1</v>
      </c>
      <c r="G31" s="45"/>
      <c r="H31" s="51"/>
      <c r="I31" s="45"/>
      <c r="J31" s="18" t="s">
        <v>126</v>
      </c>
      <c r="K31" s="8"/>
      <c r="L31" s="10"/>
      <c r="M31" s="10"/>
      <c r="N31" s="6"/>
    </row>
    <row r="32" spans="1:14" s="21" customFormat="1" ht="15.6" x14ac:dyDescent="0.3">
      <c r="A32" s="58" t="s">
        <v>29</v>
      </c>
      <c r="B32" s="81"/>
      <c r="C32" s="16"/>
      <c r="D32" s="16"/>
      <c r="E32" s="19"/>
      <c r="F32" s="36"/>
      <c r="G32" s="45"/>
      <c r="H32" s="51"/>
      <c r="I32" s="45"/>
      <c r="J32" s="33" t="s">
        <v>128</v>
      </c>
      <c r="K32" s="16"/>
      <c r="L32" s="91">
        <v>43995</v>
      </c>
      <c r="M32" s="20">
        <v>43997</v>
      </c>
      <c r="N32" s="5"/>
    </row>
    <row r="33" spans="1:14" s="21" customFormat="1" ht="15" thickBot="1" x14ac:dyDescent="0.35">
      <c r="A33" s="28"/>
      <c r="B33" s="26" t="s">
        <v>143</v>
      </c>
      <c r="C33" s="17"/>
      <c r="D33" s="17"/>
      <c r="E33" s="27" t="s">
        <v>140</v>
      </c>
      <c r="F33" s="37" t="s">
        <v>1</v>
      </c>
      <c r="G33" s="45"/>
      <c r="H33" s="51"/>
      <c r="I33" s="45"/>
      <c r="J33" s="18" t="s">
        <v>126</v>
      </c>
      <c r="K33" s="8"/>
      <c r="L33" s="10"/>
      <c r="M33" s="89"/>
      <c r="N33" s="6"/>
    </row>
    <row r="34" spans="1:14" s="21" customFormat="1" ht="16.2" thickBot="1" x14ac:dyDescent="0.35">
      <c r="A34" s="58" t="s">
        <v>41</v>
      </c>
      <c r="B34" s="81"/>
      <c r="C34" s="16"/>
      <c r="D34" s="16"/>
      <c r="E34" s="19"/>
      <c r="F34" s="38"/>
      <c r="G34" s="46" t="str">
        <f>IF(H34="◄","◄",IF(H34="ok","►",""))</f>
        <v>◄</v>
      </c>
      <c r="H34" s="47" t="str">
        <f>IF(H35&gt;0,"OK","◄")</f>
        <v>◄</v>
      </c>
      <c r="I34" s="48" t="str">
        <f>IF(AND(J34="◄",K34="►"),"◄?►",IF(J34="◄","◄",IF(K34="►","►","")))</f>
        <v>◄</v>
      </c>
      <c r="J34" s="53" t="str">
        <f>IF(J35&gt;0,"","◄")</f>
        <v>◄</v>
      </c>
      <c r="K34" s="54" t="str">
        <f>IF(K35&gt;0,"►","")</f>
        <v/>
      </c>
      <c r="L34" s="91">
        <v>44071</v>
      </c>
      <c r="M34" s="90">
        <v>44074</v>
      </c>
      <c r="N34" s="5"/>
    </row>
    <row r="35" spans="1:14" s="21" customFormat="1" x14ac:dyDescent="0.3">
      <c r="A35" s="28"/>
      <c r="B35" s="26" t="s">
        <v>144</v>
      </c>
      <c r="C35" s="17"/>
      <c r="D35" s="17"/>
      <c r="E35" s="27" t="s">
        <v>145</v>
      </c>
      <c r="F35" s="37" t="s">
        <v>1</v>
      </c>
      <c r="G35" s="49" t="str">
        <f>IF(H35&gt;0,"ok","◄")</f>
        <v>◄</v>
      </c>
      <c r="H35" s="50"/>
      <c r="I35" s="49" t="str">
        <f>IF(AND(J35="",K35&gt;0),"?",IF(J35="","◄",IF(K35&gt;=1,"►","")))</f>
        <v>◄</v>
      </c>
      <c r="J35" s="55"/>
      <c r="K35" s="56"/>
      <c r="L35" s="1"/>
      <c r="M35" s="88"/>
      <c r="N35" s="6"/>
    </row>
    <row r="36" spans="1:14" s="21" customFormat="1" ht="15.6" x14ac:dyDescent="0.3">
      <c r="A36" s="58" t="s">
        <v>30</v>
      </c>
      <c r="B36" s="81"/>
      <c r="C36" s="16"/>
      <c r="D36" s="16"/>
      <c r="E36" s="19"/>
      <c r="F36" s="36"/>
      <c r="G36" s="45"/>
      <c r="H36" s="70" t="str">
        <f>RIGHT(E35,13)</f>
        <v xml:space="preserve">N°. 3 / 2020 </v>
      </c>
      <c r="I36" s="45"/>
      <c r="J36" s="33" t="s">
        <v>129</v>
      </c>
      <c r="K36" s="16"/>
      <c r="L36" s="91">
        <v>44071</v>
      </c>
      <c r="M36" s="90">
        <v>44074</v>
      </c>
      <c r="N36" s="5"/>
    </row>
    <row r="37" spans="1:14" s="21" customFormat="1" ht="15.6" x14ac:dyDescent="0.3">
      <c r="A37" s="30"/>
      <c r="B37" s="26" t="s">
        <v>146</v>
      </c>
      <c r="C37" s="17"/>
      <c r="D37" s="17"/>
      <c r="E37" s="27" t="s">
        <v>145</v>
      </c>
      <c r="F37" s="37" t="s">
        <v>1</v>
      </c>
      <c r="G37" s="45"/>
      <c r="H37" s="51"/>
      <c r="I37" s="45"/>
      <c r="J37" s="18" t="s">
        <v>126</v>
      </c>
      <c r="K37" s="8"/>
      <c r="L37" s="10"/>
      <c r="M37" s="89"/>
      <c r="N37" s="6"/>
    </row>
    <row r="38" spans="1:14" s="21" customFormat="1" ht="15.6" x14ac:dyDescent="0.3">
      <c r="A38" s="58" t="s">
        <v>31</v>
      </c>
      <c r="B38" s="81"/>
      <c r="C38" s="16"/>
      <c r="D38" s="16"/>
      <c r="E38" s="19"/>
      <c r="F38" s="36"/>
      <c r="G38" s="45"/>
      <c r="H38" s="51"/>
      <c r="I38" s="45"/>
      <c r="J38" s="33" t="s">
        <v>129</v>
      </c>
      <c r="K38" s="16"/>
      <c r="L38" s="91">
        <v>44071</v>
      </c>
      <c r="M38" s="90">
        <v>44074</v>
      </c>
      <c r="N38" s="5"/>
    </row>
    <row r="39" spans="1:14" s="21" customFormat="1" ht="15.6" x14ac:dyDescent="0.3">
      <c r="A39" s="30"/>
      <c r="B39" s="26" t="s">
        <v>147</v>
      </c>
      <c r="C39" s="17"/>
      <c r="D39" s="17"/>
      <c r="E39" s="27" t="s">
        <v>145</v>
      </c>
      <c r="F39" s="37" t="s">
        <v>1</v>
      </c>
      <c r="G39" s="45"/>
      <c r="H39" s="51"/>
      <c r="I39" s="45"/>
      <c r="J39" s="18" t="s">
        <v>126</v>
      </c>
      <c r="K39" s="8"/>
      <c r="L39" s="10"/>
      <c r="M39" s="89"/>
      <c r="N39" s="6"/>
    </row>
    <row r="40" spans="1:14" s="21" customFormat="1" ht="15.6" x14ac:dyDescent="0.3">
      <c r="A40" s="58" t="s">
        <v>32</v>
      </c>
      <c r="B40" s="81"/>
      <c r="C40" s="16"/>
      <c r="D40" s="16"/>
      <c r="E40" s="19"/>
      <c r="F40" s="36"/>
      <c r="G40" s="45"/>
      <c r="H40" s="51"/>
      <c r="I40" s="45"/>
      <c r="J40" s="33" t="s">
        <v>129</v>
      </c>
      <c r="K40" s="16"/>
      <c r="L40" s="91">
        <v>44071</v>
      </c>
      <c r="M40" s="90">
        <v>44074</v>
      </c>
      <c r="N40" s="5"/>
    </row>
    <row r="41" spans="1:14" s="21" customFormat="1" ht="15.6" x14ac:dyDescent="0.3">
      <c r="A41" s="30"/>
      <c r="B41" s="26" t="s">
        <v>148</v>
      </c>
      <c r="C41" s="17"/>
      <c r="D41" s="17"/>
      <c r="E41" s="27" t="s">
        <v>145</v>
      </c>
      <c r="F41" s="37" t="s">
        <v>1</v>
      </c>
      <c r="G41" s="45"/>
      <c r="H41" s="51"/>
      <c r="I41" s="45"/>
      <c r="J41" s="18" t="s">
        <v>126</v>
      </c>
      <c r="K41" s="8"/>
      <c r="L41" s="10"/>
      <c r="M41" s="89"/>
      <c r="N41" s="6"/>
    </row>
    <row r="42" spans="1:14" s="21" customFormat="1" ht="16.8" customHeight="1" x14ac:dyDescent="0.3">
      <c r="A42" s="118" t="s">
        <v>33</v>
      </c>
      <c r="B42" s="119"/>
      <c r="C42" s="119"/>
      <c r="D42" s="119"/>
      <c r="E42" s="120"/>
      <c r="F42" s="36"/>
      <c r="G42" s="45"/>
      <c r="H42" s="51"/>
      <c r="I42" s="45"/>
      <c r="J42" s="33" t="s">
        <v>129</v>
      </c>
      <c r="K42" s="16"/>
      <c r="L42" s="20" t="s">
        <v>124</v>
      </c>
      <c r="M42" s="90">
        <v>44130</v>
      </c>
      <c r="N42" s="5"/>
    </row>
    <row r="43" spans="1:14" s="21" customFormat="1" ht="16.2" thickBot="1" x14ac:dyDescent="0.35">
      <c r="A43" s="23"/>
      <c r="B43" s="26" t="s">
        <v>149</v>
      </c>
      <c r="C43" s="17"/>
      <c r="D43" s="17"/>
      <c r="E43" s="27" t="s">
        <v>145</v>
      </c>
      <c r="F43" s="37" t="s">
        <v>1</v>
      </c>
      <c r="G43" s="45"/>
      <c r="H43" s="51"/>
      <c r="I43" s="45"/>
      <c r="J43" s="18" t="s">
        <v>126</v>
      </c>
      <c r="K43" s="8"/>
      <c r="L43" s="1"/>
      <c r="M43" s="88"/>
      <c r="N43" s="6"/>
    </row>
    <row r="44" spans="1:14" s="21" customFormat="1" ht="16.2" thickBot="1" x14ac:dyDescent="0.35">
      <c r="A44" s="58" t="s">
        <v>34</v>
      </c>
      <c r="B44" s="81"/>
      <c r="C44" s="16"/>
      <c r="D44" s="16"/>
      <c r="E44" s="19"/>
      <c r="F44" s="38"/>
      <c r="G44" s="46" t="str">
        <f>IF(H44="◄","◄",IF(H44="ok","►",""))</f>
        <v>◄</v>
      </c>
      <c r="H44" s="47" t="str">
        <f>IF(H45&gt;0,"OK","◄")</f>
        <v>◄</v>
      </c>
      <c r="I44" s="48" t="str">
        <f>IF(AND(J44="◄",K44="►"),"◄?►",IF(J44="◄","◄",IF(K44="►","►","")))</f>
        <v>◄</v>
      </c>
      <c r="J44" s="53" t="str">
        <f>IF(J45&gt;0,"","◄")</f>
        <v>◄</v>
      </c>
      <c r="K44" s="54" t="str">
        <f>IF(K45&gt;0,"►","")</f>
        <v/>
      </c>
      <c r="L44" s="20">
        <v>44130</v>
      </c>
      <c r="M44" s="90"/>
      <c r="N44" s="5"/>
    </row>
    <row r="45" spans="1:14" s="21" customFormat="1" ht="15.6" x14ac:dyDescent="0.3">
      <c r="A45" s="30"/>
      <c r="B45" s="26" t="s">
        <v>150</v>
      </c>
      <c r="C45" s="17"/>
      <c r="D45" s="17"/>
      <c r="E45" s="27" t="s">
        <v>151</v>
      </c>
      <c r="F45" s="37" t="s">
        <v>1</v>
      </c>
      <c r="G45" s="49" t="str">
        <f>IF(H45&gt;0,"ok","◄")</f>
        <v>◄</v>
      </c>
      <c r="H45" s="50"/>
      <c r="I45" s="49" t="str">
        <f>IF(AND(J45="",K45&gt;0),"?",IF(J45="","◄",IF(K45&gt;=1,"►","")))</f>
        <v>◄</v>
      </c>
      <c r="J45" s="55"/>
      <c r="K45" s="56"/>
      <c r="L45" s="39" t="s">
        <v>123</v>
      </c>
      <c r="M45" s="92"/>
      <c r="N45" s="6"/>
    </row>
    <row r="46" spans="1:14" s="21" customFormat="1" ht="15.6" x14ac:dyDescent="0.3">
      <c r="A46" s="58" t="s">
        <v>35</v>
      </c>
      <c r="B46" s="81"/>
      <c r="C46" s="16"/>
      <c r="D46" s="16"/>
      <c r="E46" s="19"/>
      <c r="F46" s="36"/>
      <c r="G46" s="45"/>
      <c r="H46" s="70" t="str">
        <f>RIGHT(E45,13)</f>
        <v xml:space="preserve">N°. 4 / 2020 </v>
      </c>
      <c r="I46" s="45"/>
      <c r="J46" s="32" t="s">
        <v>122</v>
      </c>
      <c r="K46" s="16"/>
      <c r="L46" s="20" t="s">
        <v>124</v>
      </c>
      <c r="M46" s="90">
        <v>44130</v>
      </c>
      <c r="N46" s="5"/>
    </row>
    <row r="47" spans="1:14" s="21" customFormat="1" ht="15.6" x14ac:dyDescent="0.3">
      <c r="A47" s="23"/>
      <c r="B47" s="26" t="s">
        <v>152</v>
      </c>
      <c r="C47" s="17"/>
      <c r="D47" s="17"/>
      <c r="E47" s="27" t="s">
        <v>151</v>
      </c>
      <c r="F47" s="37" t="s">
        <v>1</v>
      </c>
      <c r="G47" s="45"/>
      <c r="H47" s="51"/>
      <c r="I47" s="45"/>
      <c r="J47" s="18" t="s">
        <v>126</v>
      </c>
      <c r="K47" s="8"/>
      <c r="L47" s="1"/>
      <c r="M47" s="88"/>
      <c r="N47" s="6"/>
    </row>
    <row r="48" spans="1:14" s="21" customFormat="1" ht="15.6" x14ac:dyDescent="0.3">
      <c r="A48" s="58" t="s">
        <v>36</v>
      </c>
      <c r="B48" s="81"/>
      <c r="C48" s="16"/>
      <c r="D48" s="16"/>
      <c r="E48" s="19"/>
      <c r="F48" s="36"/>
      <c r="G48" s="45"/>
      <c r="H48" s="51"/>
      <c r="I48" s="45"/>
      <c r="J48" s="32" t="s">
        <v>123</v>
      </c>
      <c r="K48" s="16"/>
      <c r="L48" s="20" t="s">
        <v>124</v>
      </c>
      <c r="M48" s="90">
        <v>44130</v>
      </c>
      <c r="N48" s="5"/>
    </row>
    <row r="49" spans="1:14" s="21" customFormat="1" ht="15.6" x14ac:dyDescent="0.3">
      <c r="A49" s="23"/>
      <c r="B49" s="26" t="s">
        <v>153</v>
      </c>
      <c r="C49" s="17"/>
      <c r="D49" s="17"/>
      <c r="E49" s="27" t="s">
        <v>151</v>
      </c>
      <c r="F49" s="37" t="s">
        <v>1</v>
      </c>
      <c r="G49" s="45"/>
      <c r="H49" s="51"/>
      <c r="I49" s="45"/>
      <c r="J49" s="18" t="s">
        <v>126</v>
      </c>
      <c r="K49" s="8"/>
      <c r="L49" s="10"/>
      <c r="M49" s="89"/>
      <c r="N49" s="6"/>
    </row>
    <row r="50" spans="1:14" s="21" customFormat="1" ht="15.6" x14ac:dyDescent="0.3">
      <c r="A50" s="58" t="s">
        <v>37</v>
      </c>
      <c r="B50" s="26"/>
      <c r="C50" s="16"/>
      <c r="D50" s="16"/>
      <c r="E50" s="19"/>
      <c r="F50" s="36"/>
      <c r="G50" s="45"/>
      <c r="H50" s="51"/>
      <c r="I50" s="45"/>
      <c r="J50" s="32" t="s">
        <v>123</v>
      </c>
      <c r="K50" s="16"/>
      <c r="L50" s="20" t="s">
        <v>124</v>
      </c>
      <c r="M50" s="90">
        <v>44130</v>
      </c>
      <c r="N50" s="5"/>
    </row>
    <row r="51" spans="1:14" s="21" customFormat="1" ht="15.6" x14ac:dyDescent="0.3">
      <c r="A51" s="23"/>
      <c r="B51" s="26" t="s">
        <v>154</v>
      </c>
      <c r="C51" s="17"/>
      <c r="D51" s="17"/>
      <c r="E51" s="27" t="s">
        <v>151</v>
      </c>
      <c r="F51" s="37" t="s">
        <v>1</v>
      </c>
      <c r="G51" s="45"/>
      <c r="H51" s="51"/>
      <c r="I51" s="45"/>
      <c r="J51" s="18" t="s">
        <v>126</v>
      </c>
      <c r="K51" s="8"/>
      <c r="L51" s="10"/>
      <c r="M51" s="89"/>
      <c r="N51" s="6"/>
    </row>
    <row r="52" spans="1:14" s="21" customFormat="1" ht="32.4" customHeight="1" x14ac:dyDescent="0.3">
      <c r="A52" s="118" t="s">
        <v>38</v>
      </c>
      <c r="B52" s="119"/>
      <c r="C52" s="119"/>
      <c r="D52" s="119"/>
      <c r="E52" s="120"/>
      <c r="F52" s="82"/>
      <c r="G52" s="45"/>
      <c r="H52" s="51"/>
      <c r="I52" s="45"/>
      <c r="J52" s="32" t="s">
        <v>123</v>
      </c>
      <c r="K52" s="16"/>
      <c r="L52" s="20" t="s">
        <v>124</v>
      </c>
      <c r="M52" s="90">
        <v>44130</v>
      </c>
      <c r="N52" s="5"/>
    </row>
    <row r="53" spans="1:14" s="21" customFormat="1" ht="16.2" thickBot="1" x14ac:dyDescent="0.35">
      <c r="A53" s="23"/>
      <c r="B53" s="26" t="s">
        <v>155</v>
      </c>
      <c r="C53" s="17"/>
      <c r="D53" s="17"/>
      <c r="E53" s="27" t="s">
        <v>151</v>
      </c>
      <c r="F53" s="37" t="s">
        <v>1</v>
      </c>
      <c r="G53" s="45"/>
      <c r="H53" s="51"/>
      <c r="I53" s="45"/>
      <c r="J53" s="18" t="s">
        <v>126</v>
      </c>
      <c r="K53" s="8"/>
      <c r="L53" s="10"/>
      <c r="M53" s="89"/>
      <c r="N53" s="6"/>
    </row>
    <row r="54" spans="1:14" s="21" customFormat="1" ht="16.2" thickBot="1" x14ac:dyDescent="0.35">
      <c r="A54" s="58" t="s">
        <v>55</v>
      </c>
      <c r="B54" s="81"/>
      <c r="C54" s="16"/>
      <c r="D54" s="16"/>
      <c r="E54" s="19"/>
      <c r="F54" s="36"/>
      <c r="G54" s="46" t="str">
        <f>IF(H54="◄","◄",IF(H54="ok","►",""))</f>
        <v>◄</v>
      </c>
      <c r="H54" s="47" t="str">
        <f>IF(H55&gt;0,"OK","◄")</f>
        <v>◄</v>
      </c>
      <c r="I54" s="48" t="str">
        <f>IF(AND(J54="◄",K54="►"),"◄?►",IF(J54="◄","◄",IF(K54="►","►","")))</f>
        <v>◄</v>
      </c>
      <c r="J54" s="53" t="str">
        <f>IF(J55&gt;0,"","◄")</f>
        <v>◄</v>
      </c>
      <c r="K54" s="54" t="str">
        <f>IF(K55&gt;0,"►","")</f>
        <v/>
      </c>
      <c r="L54" s="20" t="s">
        <v>124</v>
      </c>
      <c r="M54" s="90">
        <v>44130</v>
      </c>
      <c r="N54" s="5"/>
    </row>
    <row r="55" spans="1:14" s="21" customFormat="1" ht="15.6" x14ac:dyDescent="0.3">
      <c r="A55" s="30"/>
      <c r="B55" s="26" t="s">
        <v>156</v>
      </c>
      <c r="C55" s="17"/>
      <c r="D55" s="17"/>
      <c r="E55" s="27" t="s">
        <v>157</v>
      </c>
      <c r="F55" s="37" t="s">
        <v>1</v>
      </c>
      <c r="G55" s="49" t="str">
        <f>IF(H55&gt;0,"ok","◄")</f>
        <v>◄</v>
      </c>
      <c r="H55" s="50"/>
      <c r="I55" s="49" t="str">
        <f>IF(AND(J55="",K55&gt;0),"?",IF(J55="","◄",IF(K55&gt;=1,"►","")))</f>
        <v>◄</v>
      </c>
      <c r="J55" s="55"/>
      <c r="K55" s="56"/>
      <c r="L55" s="39"/>
      <c r="M55" s="92"/>
      <c r="N55" s="6"/>
    </row>
    <row r="56" spans="1:14" s="21" customFormat="1" ht="15.6" x14ac:dyDescent="0.3">
      <c r="A56" s="58" t="s">
        <v>56</v>
      </c>
      <c r="B56" s="81"/>
      <c r="C56" s="16"/>
      <c r="D56" s="16"/>
      <c r="E56" s="19"/>
      <c r="F56" s="36"/>
      <c r="G56" s="45"/>
      <c r="H56" s="70" t="str">
        <f>RIGHT(E55,13)</f>
        <v xml:space="preserve"> N°. 1 /2021 </v>
      </c>
      <c r="I56" s="45"/>
      <c r="J56" s="32" t="s">
        <v>123</v>
      </c>
      <c r="K56" s="16"/>
      <c r="L56" s="20" t="s">
        <v>124</v>
      </c>
      <c r="M56" s="90">
        <v>44130</v>
      </c>
      <c r="N56" s="5"/>
    </row>
    <row r="57" spans="1:14" s="21" customFormat="1" ht="15.6" x14ac:dyDescent="0.3">
      <c r="A57" s="30"/>
      <c r="B57" s="26" t="s">
        <v>158</v>
      </c>
      <c r="C57" s="17"/>
      <c r="D57" s="17"/>
      <c r="E57" s="27" t="s">
        <v>157</v>
      </c>
      <c r="F57" s="37" t="s">
        <v>1</v>
      </c>
      <c r="G57" s="45"/>
      <c r="H57" s="51"/>
      <c r="I57" s="45"/>
      <c r="J57" s="18" t="s">
        <v>126</v>
      </c>
      <c r="K57" s="8"/>
      <c r="L57" s="10"/>
      <c r="M57" s="89"/>
      <c r="N57" s="6"/>
    </row>
    <row r="58" spans="1:14" s="21" customFormat="1" ht="15.6" x14ac:dyDescent="0.3">
      <c r="A58" s="58" t="s">
        <v>42</v>
      </c>
      <c r="B58" s="81"/>
      <c r="C58" s="16"/>
      <c r="D58" s="16"/>
      <c r="E58" s="19"/>
      <c r="F58" s="36"/>
      <c r="G58" s="45"/>
      <c r="H58" s="51"/>
      <c r="I58" s="45"/>
      <c r="J58" s="32" t="s">
        <v>123</v>
      </c>
      <c r="K58" s="16"/>
      <c r="L58" s="20" t="s">
        <v>124</v>
      </c>
      <c r="M58" s="90">
        <v>44130</v>
      </c>
      <c r="N58" s="5"/>
    </row>
    <row r="59" spans="1:14" s="21" customFormat="1" ht="15.6" x14ac:dyDescent="0.3">
      <c r="A59" s="30"/>
      <c r="B59" s="26" t="s">
        <v>159</v>
      </c>
      <c r="C59" s="17"/>
      <c r="D59" s="17"/>
      <c r="E59" s="27" t="s">
        <v>157</v>
      </c>
      <c r="F59" s="37" t="s">
        <v>1</v>
      </c>
      <c r="G59" s="45"/>
      <c r="H59" s="51"/>
      <c r="I59" s="45"/>
      <c r="J59" s="18" t="s">
        <v>126</v>
      </c>
      <c r="K59" s="8"/>
      <c r="L59" s="10"/>
      <c r="M59" s="89"/>
      <c r="N59" s="6"/>
    </row>
    <row r="60" spans="1:14" s="21" customFormat="1" ht="15.6" x14ac:dyDescent="0.3">
      <c r="A60" s="58" t="s">
        <v>43</v>
      </c>
      <c r="B60" s="81"/>
      <c r="C60" s="16"/>
      <c r="D60" s="16"/>
      <c r="E60" s="19"/>
      <c r="F60" s="36"/>
      <c r="G60" s="45"/>
      <c r="H60" s="51"/>
      <c r="I60" s="45"/>
      <c r="J60" s="32" t="s">
        <v>123</v>
      </c>
      <c r="K60" s="16"/>
      <c r="L60" s="20" t="s">
        <v>124</v>
      </c>
      <c r="M60" s="90">
        <v>44221</v>
      </c>
      <c r="N60" s="5"/>
    </row>
    <row r="61" spans="1:14" s="21" customFormat="1" ht="15.6" x14ac:dyDescent="0.3">
      <c r="A61" s="30"/>
      <c r="B61" s="26" t="s">
        <v>160</v>
      </c>
      <c r="C61" s="17"/>
      <c r="D61" s="17"/>
      <c r="E61" s="27" t="s">
        <v>157</v>
      </c>
      <c r="F61" s="37" t="s">
        <v>1</v>
      </c>
      <c r="G61" s="45"/>
      <c r="H61" s="51"/>
      <c r="I61" s="45"/>
      <c r="J61" s="18" t="s">
        <v>126</v>
      </c>
      <c r="K61" s="8"/>
      <c r="L61" s="10"/>
      <c r="M61" s="89"/>
      <c r="N61" s="6"/>
    </row>
    <row r="62" spans="1:14" s="21" customFormat="1" ht="33.6" customHeight="1" x14ac:dyDescent="0.3">
      <c r="A62" s="118" t="s">
        <v>57</v>
      </c>
      <c r="B62" s="119"/>
      <c r="C62" s="119"/>
      <c r="D62" s="119"/>
      <c r="E62" s="120"/>
      <c r="F62" s="36"/>
      <c r="G62" s="45"/>
      <c r="H62" s="51"/>
      <c r="I62" s="45"/>
      <c r="J62" s="32" t="s">
        <v>123</v>
      </c>
      <c r="K62" s="16"/>
      <c r="L62" s="20" t="s">
        <v>124</v>
      </c>
      <c r="M62" s="90">
        <v>44270</v>
      </c>
      <c r="N62" s="5"/>
    </row>
    <row r="63" spans="1:14" s="21" customFormat="1" ht="15.6" x14ac:dyDescent="0.3">
      <c r="A63" s="30"/>
      <c r="B63" s="26" t="s">
        <v>161</v>
      </c>
      <c r="C63" s="17"/>
      <c r="D63" s="17"/>
      <c r="E63" s="27" t="s">
        <v>157</v>
      </c>
      <c r="F63" s="37" t="s">
        <v>1</v>
      </c>
      <c r="G63" s="45"/>
      <c r="H63" s="51"/>
      <c r="I63" s="45"/>
      <c r="J63" s="18" t="s">
        <v>126</v>
      </c>
      <c r="K63" s="8"/>
      <c r="L63" s="10"/>
      <c r="M63" s="89"/>
      <c r="N63" s="6"/>
    </row>
    <row r="64" spans="1:14" s="21" customFormat="1" ht="15.6" x14ac:dyDescent="0.3">
      <c r="A64" s="58" t="s">
        <v>44</v>
      </c>
      <c r="B64" s="81"/>
      <c r="C64" s="16"/>
      <c r="D64" s="16"/>
      <c r="E64" s="19"/>
      <c r="F64" s="36"/>
      <c r="G64" s="45"/>
      <c r="H64" s="51"/>
      <c r="I64" s="45"/>
      <c r="J64" s="32" t="s">
        <v>123</v>
      </c>
      <c r="K64" s="16"/>
      <c r="L64" s="20" t="s">
        <v>124</v>
      </c>
      <c r="M64" s="90">
        <v>44270</v>
      </c>
      <c r="N64" s="5"/>
    </row>
    <row r="65" spans="1:14" s="21" customFormat="1" ht="15.6" x14ac:dyDescent="0.3">
      <c r="A65" s="30"/>
      <c r="B65" s="26" t="s">
        <v>162</v>
      </c>
      <c r="C65" s="17"/>
      <c r="D65" s="17"/>
      <c r="E65" s="27" t="s">
        <v>157</v>
      </c>
      <c r="F65" s="37" t="s">
        <v>1</v>
      </c>
      <c r="G65" s="45"/>
      <c r="H65" s="51"/>
      <c r="I65" s="45"/>
      <c r="J65" s="18" t="s">
        <v>126</v>
      </c>
      <c r="K65" s="8"/>
      <c r="L65" s="10"/>
      <c r="M65" s="89"/>
      <c r="N65" s="6"/>
    </row>
    <row r="66" spans="1:14" s="21" customFormat="1" ht="15.6" x14ac:dyDescent="0.3">
      <c r="A66" s="58" t="s">
        <v>45</v>
      </c>
      <c r="B66" s="81"/>
      <c r="C66" s="16"/>
      <c r="D66" s="16"/>
      <c r="E66" s="19"/>
      <c r="F66" s="36"/>
      <c r="G66" s="45"/>
      <c r="H66" s="51"/>
      <c r="I66" s="45"/>
      <c r="J66" s="32" t="s">
        <v>123</v>
      </c>
      <c r="K66" s="16"/>
      <c r="L66" s="20" t="s">
        <v>124</v>
      </c>
      <c r="M66" s="90">
        <v>44270</v>
      </c>
      <c r="N66" s="5"/>
    </row>
    <row r="67" spans="1:14" s="21" customFormat="1" ht="15.6" x14ac:dyDescent="0.3">
      <c r="A67" s="30"/>
      <c r="B67" s="26" t="s">
        <v>163</v>
      </c>
      <c r="C67" s="17"/>
      <c r="D67" s="17"/>
      <c r="E67" s="27" t="s">
        <v>157</v>
      </c>
      <c r="F67" s="37" t="s">
        <v>1</v>
      </c>
      <c r="G67" s="45"/>
      <c r="H67" s="51"/>
      <c r="I67" s="45"/>
      <c r="J67" s="18" t="s">
        <v>126</v>
      </c>
      <c r="K67" s="8"/>
      <c r="L67" s="10"/>
      <c r="M67" s="89"/>
      <c r="N67" s="6"/>
    </row>
    <row r="68" spans="1:14" s="21" customFormat="1" ht="15.6" x14ac:dyDescent="0.3">
      <c r="A68" s="58" t="s">
        <v>58</v>
      </c>
      <c r="B68" s="81"/>
      <c r="C68" s="16"/>
      <c r="D68" s="16"/>
      <c r="E68" s="19"/>
      <c r="F68" s="36"/>
      <c r="G68" s="45"/>
      <c r="H68" s="51"/>
      <c r="I68" s="45"/>
      <c r="J68" s="32" t="s">
        <v>123</v>
      </c>
      <c r="K68" s="16"/>
      <c r="L68" s="20" t="s">
        <v>124</v>
      </c>
      <c r="M68" s="90">
        <v>44270</v>
      </c>
      <c r="N68" s="5"/>
    </row>
    <row r="69" spans="1:14" s="21" customFormat="1" ht="16.2" thickBot="1" x14ac:dyDescent="0.35">
      <c r="A69" s="30"/>
      <c r="B69" s="26" t="s">
        <v>164</v>
      </c>
      <c r="C69" s="17"/>
      <c r="D69" s="17"/>
      <c r="E69" s="27" t="s">
        <v>165</v>
      </c>
      <c r="F69" s="37" t="s">
        <v>1</v>
      </c>
      <c r="G69" s="45"/>
      <c r="H69" s="51"/>
      <c r="I69" s="45"/>
      <c r="J69" s="18" t="s">
        <v>126</v>
      </c>
      <c r="K69" s="8"/>
      <c r="L69" s="10"/>
      <c r="M69" s="89"/>
      <c r="N69" s="6"/>
    </row>
    <row r="70" spans="1:14" ht="16.2" customHeight="1" thickBot="1" x14ac:dyDescent="0.35">
      <c r="A70" s="58" t="s">
        <v>59</v>
      </c>
      <c r="B70" s="81"/>
      <c r="C70" s="79"/>
      <c r="D70" s="79"/>
      <c r="E70" s="80"/>
      <c r="F70" s="36"/>
      <c r="G70" s="46" t="str">
        <f>IF(H70="◄","◄",IF(H70="ok","►",""))</f>
        <v>◄</v>
      </c>
      <c r="H70" s="47" t="str">
        <f>IF(H71&gt;0,"OK","◄")</f>
        <v>◄</v>
      </c>
      <c r="I70" s="48" t="str">
        <f>IF(AND(J70="◄",K70="►"),"◄?►",IF(J70="◄","◄",IF(K70="►","►","")))</f>
        <v>◄</v>
      </c>
      <c r="J70" s="53" t="str">
        <f>IF(J71&gt;0,"","◄")</f>
        <v>◄</v>
      </c>
      <c r="K70" s="54" t="str">
        <f>IF(K71&gt;0,"►","")</f>
        <v/>
      </c>
      <c r="L70" s="20" t="s">
        <v>124</v>
      </c>
      <c r="M70" s="90">
        <v>44361</v>
      </c>
      <c r="N70" s="5"/>
    </row>
    <row r="71" spans="1:14" ht="15.6" x14ac:dyDescent="0.3">
      <c r="A71" s="30"/>
      <c r="B71" s="26" t="s">
        <v>166</v>
      </c>
      <c r="C71" s="17"/>
      <c r="D71" s="17"/>
      <c r="E71" s="27" t="s">
        <v>167</v>
      </c>
      <c r="F71" s="37" t="s">
        <v>1</v>
      </c>
      <c r="G71" s="49" t="str">
        <f>IF(H71&gt;0,"ok","◄")</f>
        <v>◄</v>
      </c>
      <c r="H71" s="50"/>
      <c r="I71" s="49" t="str">
        <f>IF(AND(J71="",K71&gt;0),"?",IF(J71="","◄",IF(K71&gt;=1,"►","")))</f>
        <v>◄</v>
      </c>
      <c r="J71" s="55"/>
      <c r="K71" s="56"/>
      <c r="L71" s="39" t="s">
        <v>123</v>
      </c>
      <c r="M71" s="92"/>
      <c r="N71" s="6"/>
    </row>
    <row r="72" spans="1:14" ht="20.399999999999999" customHeight="1" x14ac:dyDescent="0.3">
      <c r="A72" s="58" t="s">
        <v>46</v>
      </c>
      <c r="B72" s="81"/>
      <c r="C72" s="16"/>
      <c r="D72" s="16"/>
      <c r="E72" s="19"/>
      <c r="F72" s="36"/>
      <c r="G72" s="45"/>
      <c r="H72" s="70" t="str">
        <f>RIGHT(E71,13)</f>
        <v xml:space="preserve"> N°. 2 / 2021</v>
      </c>
      <c r="I72" s="45"/>
      <c r="J72" s="32" t="s">
        <v>123</v>
      </c>
      <c r="K72" s="16"/>
      <c r="L72" s="20" t="s">
        <v>124</v>
      </c>
      <c r="M72" s="90">
        <v>44361</v>
      </c>
      <c r="N72" s="5"/>
    </row>
    <row r="73" spans="1:14" ht="15.6" x14ac:dyDescent="0.3">
      <c r="A73" s="30"/>
      <c r="B73" s="26" t="s">
        <v>168</v>
      </c>
      <c r="C73" s="17"/>
      <c r="D73" s="17"/>
      <c r="E73" s="27" t="s">
        <v>169</v>
      </c>
      <c r="F73" s="37" t="s">
        <v>1</v>
      </c>
      <c r="G73" s="45"/>
      <c r="H73" s="51"/>
      <c r="I73" s="45"/>
      <c r="J73" s="18" t="s">
        <v>126</v>
      </c>
      <c r="K73" s="8"/>
      <c r="L73" s="10"/>
      <c r="M73" s="89"/>
      <c r="N73" s="6"/>
    </row>
    <row r="74" spans="1:14" ht="33" customHeight="1" x14ac:dyDescent="0.3">
      <c r="A74" s="118" t="s">
        <v>54</v>
      </c>
      <c r="B74" s="119"/>
      <c r="C74" s="119"/>
      <c r="D74" s="119"/>
      <c r="E74" s="120"/>
      <c r="F74" s="36"/>
      <c r="G74" s="45"/>
      <c r="H74" s="51"/>
      <c r="I74" s="45"/>
      <c r="J74" s="32" t="s">
        <v>123</v>
      </c>
      <c r="K74" s="16"/>
      <c r="L74" s="20" t="s">
        <v>124</v>
      </c>
      <c r="M74" s="90">
        <v>44361</v>
      </c>
      <c r="N74" s="5"/>
    </row>
    <row r="75" spans="1:14" ht="15.6" x14ac:dyDescent="0.3">
      <c r="A75" s="30"/>
      <c r="B75" s="26" t="s">
        <v>170</v>
      </c>
      <c r="C75" s="17"/>
      <c r="D75" s="17"/>
      <c r="E75" s="27" t="s">
        <v>171</v>
      </c>
      <c r="F75" s="37" t="s">
        <v>1</v>
      </c>
      <c r="G75" s="45"/>
      <c r="H75" s="51"/>
      <c r="I75" s="45"/>
      <c r="J75" s="18" t="s">
        <v>126</v>
      </c>
      <c r="K75" s="8"/>
      <c r="L75" s="10"/>
      <c r="M75" s="89"/>
      <c r="N75" s="6"/>
    </row>
    <row r="76" spans="1:14" ht="16.2" customHeight="1" x14ac:dyDescent="0.3">
      <c r="A76" s="58" t="s">
        <v>47</v>
      </c>
      <c r="B76" s="81"/>
      <c r="C76" s="60"/>
      <c r="D76" s="60"/>
      <c r="E76" s="60"/>
      <c r="F76" s="61"/>
      <c r="G76" s="45"/>
      <c r="H76" s="51"/>
      <c r="I76" s="45"/>
      <c r="J76" s="32" t="s">
        <v>123</v>
      </c>
      <c r="K76" s="16"/>
      <c r="L76" s="20" t="s">
        <v>124</v>
      </c>
      <c r="M76" s="90">
        <v>44361</v>
      </c>
      <c r="N76" s="5"/>
    </row>
    <row r="77" spans="1:14" ht="15.6" x14ac:dyDescent="0.3">
      <c r="A77" s="30"/>
      <c r="B77" s="26" t="s">
        <v>172</v>
      </c>
      <c r="C77" s="17"/>
      <c r="D77" s="17"/>
      <c r="E77" s="27" t="s">
        <v>171</v>
      </c>
      <c r="F77" s="37" t="s">
        <v>1</v>
      </c>
      <c r="G77" s="45"/>
      <c r="H77" s="51"/>
      <c r="I77" s="45"/>
      <c r="J77" s="18" t="s">
        <v>126</v>
      </c>
      <c r="K77" s="8"/>
      <c r="L77" s="10"/>
      <c r="M77" s="89"/>
      <c r="N77" s="6"/>
    </row>
    <row r="78" spans="1:14" ht="19.2" customHeight="1" x14ac:dyDescent="0.3">
      <c r="A78" s="58" t="s">
        <v>60</v>
      </c>
      <c r="B78" s="81"/>
      <c r="C78" s="16"/>
      <c r="D78" s="16"/>
      <c r="E78" s="19"/>
      <c r="F78" s="36"/>
      <c r="G78" s="45"/>
      <c r="H78" s="51"/>
      <c r="I78" s="45"/>
      <c r="J78" s="32" t="s">
        <v>123</v>
      </c>
      <c r="K78" s="16"/>
      <c r="L78" s="20">
        <v>44361</v>
      </c>
      <c r="M78" s="90">
        <v>44361</v>
      </c>
      <c r="N78" s="5"/>
    </row>
    <row r="79" spans="1:14" ht="15.6" x14ac:dyDescent="0.3">
      <c r="A79" s="30"/>
      <c r="B79" s="26" t="s">
        <v>173</v>
      </c>
      <c r="C79" s="17"/>
      <c r="D79" s="17"/>
      <c r="E79" s="27" t="s">
        <v>171</v>
      </c>
      <c r="F79" s="37" t="s">
        <v>1</v>
      </c>
      <c r="G79" s="45"/>
      <c r="H79" s="51"/>
      <c r="I79" s="45"/>
      <c r="J79" s="18" t="s">
        <v>126</v>
      </c>
      <c r="K79" s="8"/>
      <c r="L79" s="10"/>
      <c r="M79" s="89"/>
      <c r="N79" s="6"/>
    </row>
    <row r="80" spans="1:14" ht="36" customHeight="1" x14ac:dyDescent="0.3">
      <c r="A80" s="118" t="s">
        <v>48</v>
      </c>
      <c r="B80" s="119"/>
      <c r="C80" s="119"/>
      <c r="D80" s="119"/>
      <c r="E80" s="120"/>
      <c r="F80" s="36"/>
      <c r="G80" s="45"/>
      <c r="H80" s="51"/>
      <c r="I80" s="45"/>
      <c r="J80" s="32" t="s">
        <v>123</v>
      </c>
      <c r="K80" s="16"/>
      <c r="L80" s="20" t="s">
        <v>124</v>
      </c>
      <c r="M80" s="90">
        <v>44361</v>
      </c>
      <c r="N80" s="5"/>
    </row>
    <row r="81" spans="1:14" ht="16.2" thickBot="1" x14ac:dyDescent="0.35">
      <c r="A81" s="30"/>
      <c r="B81" s="26" t="s">
        <v>174</v>
      </c>
      <c r="C81" s="17"/>
      <c r="D81" s="17"/>
      <c r="E81" s="27" t="s">
        <v>171</v>
      </c>
      <c r="F81" s="37" t="s">
        <v>1</v>
      </c>
      <c r="G81" s="45"/>
      <c r="H81" s="51"/>
      <c r="I81" s="45"/>
      <c r="J81" s="18" t="s">
        <v>126</v>
      </c>
      <c r="K81" s="8"/>
      <c r="L81" s="10"/>
      <c r="M81" s="89"/>
      <c r="N81" s="6"/>
    </row>
    <row r="82" spans="1:14" s="21" customFormat="1" ht="22.2" customHeight="1" thickBot="1" x14ac:dyDescent="0.35">
      <c r="A82" s="58" t="s">
        <v>49</v>
      </c>
      <c r="B82" s="81"/>
      <c r="C82" s="16"/>
      <c r="D82" s="16"/>
      <c r="E82" s="19"/>
      <c r="F82" s="36"/>
      <c r="G82" s="46" t="str">
        <f>IF(H82="◄","◄",IF(H82="ok","►",""))</f>
        <v>◄</v>
      </c>
      <c r="H82" s="47" t="str">
        <f>IF(H83&gt;0,"OK","◄")</f>
        <v>◄</v>
      </c>
      <c r="I82" s="48" t="str">
        <f>IF(AND(J82="◄",K82="►"),"◄?►",IF(J82="◄","◄",IF(K82="►","►","")))</f>
        <v>◄</v>
      </c>
      <c r="J82" s="53" t="str">
        <f>IF(J83&gt;0,"","◄")</f>
        <v>◄</v>
      </c>
      <c r="K82" s="54" t="str">
        <f>IF(K83&gt;0,"►","")</f>
        <v/>
      </c>
      <c r="L82" s="20">
        <v>44435</v>
      </c>
      <c r="M82" s="90">
        <v>44438</v>
      </c>
      <c r="N82" s="5"/>
    </row>
    <row r="83" spans="1:14" s="21" customFormat="1" ht="15.6" x14ac:dyDescent="0.3">
      <c r="A83" s="30"/>
      <c r="B83" s="26" t="s">
        <v>175</v>
      </c>
      <c r="C83" s="17"/>
      <c r="D83" s="17"/>
      <c r="E83" s="27" t="s">
        <v>176</v>
      </c>
      <c r="F83" s="37" t="s">
        <v>1</v>
      </c>
      <c r="G83" s="49" t="str">
        <f>IF(H83&gt;0,"ok","◄")</f>
        <v>◄</v>
      </c>
      <c r="H83" s="50"/>
      <c r="I83" s="49" t="str">
        <f>IF(AND(J83="",K83&gt;0),"?",IF(J83="","◄",IF(K83&gt;=1,"►","")))</f>
        <v>◄</v>
      </c>
      <c r="J83" s="55"/>
      <c r="K83" s="56"/>
      <c r="L83" s="1"/>
      <c r="M83" s="88"/>
      <c r="N83" s="6"/>
    </row>
    <row r="84" spans="1:14" s="21" customFormat="1" ht="15.6" x14ac:dyDescent="0.3">
      <c r="A84" s="58" t="s">
        <v>61</v>
      </c>
      <c r="B84" s="81"/>
      <c r="C84" s="16"/>
      <c r="D84" s="16"/>
      <c r="E84" s="19"/>
      <c r="F84" s="36"/>
      <c r="G84" s="45"/>
      <c r="H84" s="51"/>
      <c r="I84" s="45"/>
      <c r="J84" s="16"/>
      <c r="K84" s="16"/>
      <c r="L84" s="20">
        <v>44435</v>
      </c>
      <c r="M84" s="90">
        <v>44438</v>
      </c>
      <c r="N84" s="5"/>
    </row>
    <row r="85" spans="1:14" s="21" customFormat="1" ht="15.6" x14ac:dyDescent="0.3">
      <c r="A85" s="30"/>
      <c r="B85" s="26" t="s">
        <v>177</v>
      </c>
      <c r="C85" s="17"/>
      <c r="D85" s="17"/>
      <c r="E85" s="27" t="s">
        <v>176</v>
      </c>
      <c r="F85" s="37" t="s">
        <v>1</v>
      </c>
      <c r="G85" s="45"/>
      <c r="H85" s="51"/>
      <c r="I85" s="45"/>
      <c r="J85" s="18" t="s">
        <v>126</v>
      </c>
      <c r="K85" s="8"/>
      <c r="L85" s="10"/>
      <c r="M85" s="89"/>
      <c r="N85" s="6"/>
    </row>
    <row r="86" spans="1:14" s="21" customFormat="1" ht="15.6" x14ac:dyDescent="0.3">
      <c r="A86" s="58" t="s">
        <v>50</v>
      </c>
      <c r="B86" s="81"/>
      <c r="C86" s="16"/>
      <c r="D86" s="16"/>
      <c r="E86" s="19"/>
      <c r="F86" s="36"/>
      <c r="G86" s="45"/>
      <c r="H86" s="51"/>
      <c r="I86" s="45"/>
      <c r="J86" s="16"/>
      <c r="K86" s="16"/>
      <c r="L86" s="20">
        <v>44438</v>
      </c>
      <c r="M86" s="90">
        <v>44438</v>
      </c>
      <c r="N86" s="5"/>
    </row>
    <row r="87" spans="1:14" s="21" customFormat="1" ht="16.2" thickBot="1" x14ac:dyDescent="0.35">
      <c r="A87" s="30"/>
      <c r="B87" s="26" t="s">
        <v>178</v>
      </c>
      <c r="C87" s="17"/>
      <c r="D87" s="17"/>
      <c r="E87" s="27" t="s">
        <v>176</v>
      </c>
      <c r="F87" s="37" t="s">
        <v>1</v>
      </c>
      <c r="G87" s="45"/>
      <c r="H87" s="51"/>
      <c r="I87" s="45"/>
      <c r="J87" s="18" t="s">
        <v>126</v>
      </c>
      <c r="K87" s="8"/>
      <c r="L87" s="10"/>
      <c r="M87" s="89"/>
      <c r="N87" s="6"/>
    </row>
    <row r="88" spans="1:14" s="21" customFormat="1" ht="16.2" thickBot="1" x14ac:dyDescent="0.35">
      <c r="A88" s="58" t="s">
        <v>62</v>
      </c>
      <c r="B88" s="81"/>
      <c r="C88" s="16"/>
      <c r="D88" s="16"/>
      <c r="E88" s="19"/>
      <c r="F88" s="36"/>
      <c r="G88" s="46" t="str">
        <f>IF(H88="◄","◄",IF(H88="ok","►",""))</f>
        <v>◄</v>
      </c>
      <c r="H88" s="47" t="str">
        <f>IF(H89&gt;0,"OK","◄")</f>
        <v>◄</v>
      </c>
      <c r="I88" s="48" t="str">
        <f>IF(AND(J88="◄",K88="►"),"◄?►",IF(J88="◄","◄",IF(K88="►","►","")))</f>
        <v>◄</v>
      </c>
      <c r="J88" s="53" t="str">
        <f>IF(J89&gt;0,"","◄")</f>
        <v>◄</v>
      </c>
      <c r="K88" s="54" t="str">
        <f>IF(K89&gt;0,"►","")</f>
        <v/>
      </c>
      <c r="L88" s="20">
        <v>44435</v>
      </c>
      <c r="M88" s="90">
        <v>44438</v>
      </c>
      <c r="N88" s="5"/>
    </row>
    <row r="89" spans="1:14" s="21" customFormat="1" ht="15.6" x14ac:dyDescent="0.3">
      <c r="A89" s="30"/>
      <c r="B89" s="26" t="s">
        <v>179</v>
      </c>
      <c r="C89" s="17"/>
      <c r="D89" s="17"/>
      <c r="E89" s="27" t="s">
        <v>180</v>
      </c>
      <c r="F89" s="37" t="s">
        <v>1</v>
      </c>
      <c r="G89" s="49" t="str">
        <f>IF(H89&gt;0,"ok","◄")</f>
        <v>◄</v>
      </c>
      <c r="H89" s="50"/>
      <c r="I89" s="49" t="str">
        <f>IF(AND(J89="",K89&gt;0),"?",IF(J89="","◄",IF(K89&gt;=1,"►","")))</f>
        <v>◄</v>
      </c>
      <c r="J89" s="55"/>
      <c r="K89" s="56"/>
      <c r="L89" s="1"/>
      <c r="M89" s="88"/>
      <c r="N89" s="6"/>
    </row>
    <row r="90" spans="1:14" s="21" customFormat="1" ht="15.6" x14ac:dyDescent="0.3">
      <c r="A90" s="58" t="s">
        <v>63</v>
      </c>
      <c r="B90" s="81"/>
      <c r="C90" s="16"/>
      <c r="D90" s="16"/>
      <c r="E90" s="19"/>
      <c r="F90" s="36"/>
      <c r="G90" s="45"/>
      <c r="H90" s="70" t="str">
        <f>RIGHT(E89,13)</f>
        <v xml:space="preserve"> N°. 4 /2021 </v>
      </c>
      <c r="I90" s="45"/>
      <c r="J90" s="32" t="s">
        <v>123</v>
      </c>
      <c r="K90" s="16"/>
      <c r="L90" s="20">
        <v>44492</v>
      </c>
      <c r="M90" s="90">
        <v>44494</v>
      </c>
      <c r="N90" s="5"/>
    </row>
    <row r="91" spans="1:14" s="21" customFormat="1" ht="15.6" x14ac:dyDescent="0.3">
      <c r="A91" s="30"/>
      <c r="B91" s="26" t="s">
        <v>181</v>
      </c>
      <c r="C91" s="17"/>
      <c r="D91" s="17"/>
      <c r="E91" s="27" t="s">
        <v>180</v>
      </c>
      <c r="F91" s="37" t="s">
        <v>1</v>
      </c>
      <c r="G91" s="45"/>
      <c r="H91" s="51"/>
      <c r="I91" s="45"/>
      <c r="J91" s="18" t="s">
        <v>126</v>
      </c>
      <c r="K91" s="8"/>
      <c r="L91" s="10"/>
      <c r="M91" s="89"/>
      <c r="N91" s="6"/>
    </row>
    <row r="92" spans="1:14" s="21" customFormat="1" ht="15.6" x14ac:dyDescent="0.3">
      <c r="A92" s="58" t="s">
        <v>51</v>
      </c>
      <c r="B92" s="81"/>
      <c r="C92" s="16"/>
      <c r="D92" s="16"/>
      <c r="E92" s="19"/>
      <c r="F92" s="36"/>
      <c r="G92" s="45"/>
      <c r="H92" s="51"/>
      <c r="I92" s="45"/>
      <c r="J92" s="16"/>
      <c r="K92" s="16"/>
      <c r="L92" s="20">
        <v>44492</v>
      </c>
      <c r="M92" s="90">
        <v>44494</v>
      </c>
      <c r="N92" s="5"/>
    </row>
    <row r="93" spans="1:14" s="21" customFormat="1" ht="15.6" x14ac:dyDescent="0.3">
      <c r="A93" s="30"/>
      <c r="B93" s="26" t="s">
        <v>182</v>
      </c>
      <c r="C93" s="17"/>
      <c r="D93" s="17"/>
      <c r="E93" s="27" t="s">
        <v>180</v>
      </c>
      <c r="F93" s="37" t="s">
        <v>1</v>
      </c>
      <c r="G93" s="45"/>
      <c r="H93" s="51"/>
      <c r="I93" s="45"/>
      <c r="J93" s="18" t="s">
        <v>126</v>
      </c>
      <c r="K93" s="8"/>
      <c r="L93" s="10"/>
      <c r="M93" s="89"/>
      <c r="N93" s="6"/>
    </row>
    <row r="94" spans="1:14" s="21" customFormat="1" ht="15.6" x14ac:dyDescent="0.3">
      <c r="A94" s="58" t="s">
        <v>52</v>
      </c>
      <c r="B94" s="81"/>
      <c r="C94" s="16"/>
      <c r="D94" s="16"/>
      <c r="E94" s="19"/>
      <c r="F94" s="36"/>
      <c r="G94" s="45"/>
      <c r="H94" s="51"/>
      <c r="I94" s="45"/>
      <c r="J94" s="16"/>
      <c r="K94" s="16"/>
      <c r="L94" s="20">
        <v>44492</v>
      </c>
      <c r="M94" s="90">
        <v>44494</v>
      </c>
      <c r="N94" s="5"/>
    </row>
    <row r="95" spans="1:14" s="21" customFormat="1" ht="15.6" x14ac:dyDescent="0.3">
      <c r="A95" s="30"/>
      <c r="B95" s="26" t="s">
        <v>183</v>
      </c>
      <c r="C95" s="17"/>
      <c r="D95" s="17"/>
      <c r="E95" s="27" t="s">
        <v>180</v>
      </c>
      <c r="F95" s="37" t="s">
        <v>1</v>
      </c>
      <c r="G95" s="45"/>
      <c r="H95" s="51"/>
      <c r="I95" s="45"/>
      <c r="J95" s="18" t="s">
        <v>126</v>
      </c>
      <c r="K95" s="8"/>
      <c r="L95" s="10"/>
      <c r="M95" s="89"/>
      <c r="N95" s="6"/>
    </row>
    <row r="96" spans="1:14" s="21" customFormat="1" ht="15.6" x14ac:dyDescent="0.3">
      <c r="A96" s="58" t="s">
        <v>53</v>
      </c>
      <c r="B96" s="81"/>
      <c r="C96" s="16"/>
      <c r="D96" s="16"/>
      <c r="E96" s="19"/>
      <c r="F96" s="36"/>
      <c r="G96" s="45"/>
      <c r="H96" s="51"/>
      <c r="I96" s="45"/>
      <c r="J96" s="16"/>
      <c r="K96" s="16"/>
      <c r="L96" s="20">
        <v>44492</v>
      </c>
      <c r="M96" s="90">
        <v>44494</v>
      </c>
      <c r="N96" s="5"/>
    </row>
    <row r="97" spans="1:14" s="21" customFormat="1" ht="16.2" thickBot="1" x14ac:dyDescent="0.35">
      <c r="A97" s="30"/>
      <c r="B97" s="26" t="s">
        <v>183</v>
      </c>
      <c r="C97" s="17"/>
      <c r="D97" s="17"/>
      <c r="E97" s="27" t="s">
        <v>180</v>
      </c>
      <c r="F97" s="37" t="s">
        <v>1</v>
      </c>
      <c r="G97" s="45"/>
      <c r="H97" s="51"/>
      <c r="I97" s="45"/>
      <c r="J97" s="18" t="s">
        <v>126</v>
      </c>
      <c r="K97" s="8"/>
      <c r="L97" s="10"/>
      <c r="M97" s="89"/>
      <c r="N97" s="6"/>
    </row>
    <row r="98" spans="1:14" s="21" customFormat="1" ht="16.2" thickBot="1" x14ac:dyDescent="0.35">
      <c r="A98" s="58" t="s">
        <v>64</v>
      </c>
      <c r="B98" s="81"/>
      <c r="C98" s="60"/>
      <c r="D98" s="60"/>
      <c r="E98" s="60"/>
      <c r="F98" s="61"/>
      <c r="G98" s="46" t="str">
        <f>IF(H98="◄","◄",IF(H98="ok","►",""))</f>
        <v>◄</v>
      </c>
      <c r="H98" s="47" t="str">
        <f>IF(H99&gt;0,"OK","◄")</f>
        <v>◄</v>
      </c>
      <c r="I98" s="48" t="str">
        <f>IF(AND(J98="◄",K98="►"),"◄?►",IF(J98="◄","◄",IF(K98="►","►","")))</f>
        <v>◄</v>
      </c>
      <c r="J98" s="53" t="str">
        <f>IF(J99&gt;0,"","◄")</f>
        <v>◄</v>
      </c>
      <c r="K98" s="54" t="str">
        <f>IF(K99&gt;0,"►","")</f>
        <v/>
      </c>
      <c r="L98" s="20">
        <v>44583</v>
      </c>
      <c r="M98" s="90">
        <v>44585</v>
      </c>
      <c r="N98" s="5"/>
    </row>
    <row r="99" spans="1:14" s="21" customFormat="1" ht="15.6" x14ac:dyDescent="0.3">
      <c r="A99" s="30"/>
      <c r="B99" s="26" t="s">
        <v>184</v>
      </c>
      <c r="C99" s="17"/>
      <c r="D99" s="17"/>
      <c r="E99" s="27" t="s">
        <v>185</v>
      </c>
      <c r="F99" s="37" t="s">
        <v>1</v>
      </c>
      <c r="G99" s="49" t="str">
        <f>IF(H99&gt;0,"ok","◄")</f>
        <v>◄</v>
      </c>
      <c r="H99" s="50"/>
      <c r="I99" s="49" t="str">
        <f>IF(AND(J99="",K99&gt;0),"?",IF(J99="","◄",IF(K99&gt;=1,"►","")))</f>
        <v>◄</v>
      </c>
      <c r="J99" s="55"/>
      <c r="K99" s="56"/>
      <c r="L99" s="1"/>
      <c r="M99" s="88"/>
      <c r="N99" s="6"/>
    </row>
    <row r="100" spans="1:14" s="21" customFormat="1" ht="15.6" x14ac:dyDescent="0.3">
      <c r="A100" s="58" t="s">
        <v>65</v>
      </c>
      <c r="B100" s="81"/>
      <c r="C100" s="60"/>
      <c r="D100" s="60"/>
      <c r="E100" s="60"/>
      <c r="F100" s="61"/>
      <c r="G100" s="45"/>
      <c r="H100" s="70" t="str">
        <f>RIGHT(E99,13)</f>
        <v xml:space="preserve"> N°. 1 /2022 </v>
      </c>
      <c r="I100" s="45"/>
      <c r="J100" s="16"/>
      <c r="K100" s="16"/>
      <c r="L100" s="20">
        <v>44583</v>
      </c>
      <c r="M100" s="90">
        <f>M98</f>
        <v>44585</v>
      </c>
      <c r="N100" s="5"/>
    </row>
    <row r="101" spans="1:14" s="21" customFormat="1" ht="15.6" x14ac:dyDescent="0.3">
      <c r="A101" s="30"/>
      <c r="B101" s="26" t="s">
        <v>186</v>
      </c>
      <c r="C101" s="17"/>
      <c r="D101" s="17"/>
      <c r="E101" s="27" t="s">
        <v>185</v>
      </c>
      <c r="F101" s="37" t="s">
        <v>1</v>
      </c>
      <c r="G101" s="45"/>
      <c r="H101" s="51"/>
      <c r="I101" s="45"/>
      <c r="J101" s="18" t="s">
        <v>126</v>
      </c>
      <c r="K101" s="8"/>
      <c r="L101" s="10"/>
      <c r="M101" s="89"/>
      <c r="N101" s="6"/>
    </row>
    <row r="102" spans="1:14" ht="16.2" customHeight="1" x14ac:dyDescent="0.3">
      <c r="A102" s="58" t="s">
        <v>66</v>
      </c>
      <c r="B102" s="81"/>
      <c r="C102" s="60"/>
      <c r="D102" s="60"/>
      <c r="E102" s="60"/>
      <c r="F102" s="61"/>
      <c r="G102" s="45"/>
      <c r="H102" s="51"/>
      <c r="I102" s="45"/>
      <c r="J102" s="16"/>
      <c r="K102" s="16"/>
      <c r="L102" s="20">
        <v>44583</v>
      </c>
      <c r="M102" s="90">
        <f>M100</f>
        <v>44585</v>
      </c>
      <c r="N102" s="5"/>
    </row>
    <row r="103" spans="1:14" ht="15.6" x14ac:dyDescent="0.3">
      <c r="A103" s="30"/>
      <c r="B103" s="26" t="s">
        <v>187</v>
      </c>
      <c r="C103" s="17"/>
      <c r="D103" s="17"/>
      <c r="E103" s="27" t="s">
        <v>185</v>
      </c>
      <c r="F103" s="37" t="s">
        <v>1</v>
      </c>
      <c r="G103" s="45"/>
      <c r="H103" s="51"/>
      <c r="I103" s="45"/>
      <c r="J103" s="18" t="s">
        <v>126</v>
      </c>
      <c r="K103" s="8"/>
      <c r="L103" s="10"/>
      <c r="M103" s="89"/>
      <c r="N103" s="6"/>
    </row>
    <row r="104" spans="1:14" ht="16.2" customHeight="1" x14ac:dyDescent="0.3">
      <c r="A104" s="58" t="s">
        <v>67</v>
      </c>
      <c r="B104" s="81"/>
      <c r="C104" s="60"/>
      <c r="D104" s="60"/>
      <c r="E104" s="60"/>
      <c r="F104" s="61"/>
      <c r="G104" s="45"/>
      <c r="H104" s="51"/>
      <c r="I104" s="45"/>
      <c r="J104" s="16"/>
      <c r="K104" s="16"/>
      <c r="L104" s="20">
        <v>44583</v>
      </c>
      <c r="M104" s="90">
        <f>M102</f>
        <v>44585</v>
      </c>
      <c r="N104" s="5"/>
    </row>
    <row r="105" spans="1:14" ht="15.6" x14ac:dyDescent="0.3">
      <c r="A105" s="30"/>
      <c r="B105" s="26" t="s">
        <v>188</v>
      </c>
      <c r="C105" s="17"/>
      <c r="D105" s="17"/>
      <c r="E105" s="27" t="s">
        <v>185</v>
      </c>
      <c r="F105" s="37" t="s">
        <v>1</v>
      </c>
      <c r="G105" s="45"/>
      <c r="H105" s="51"/>
      <c r="I105" s="45"/>
      <c r="J105" s="18" t="s">
        <v>126</v>
      </c>
      <c r="K105" s="8"/>
      <c r="L105" s="10"/>
      <c r="M105" s="89"/>
      <c r="N105" s="6"/>
    </row>
    <row r="106" spans="1:14" ht="34.200000000000003" customHeight="1" x14ac:dyDescent="0.3">
      <c r="A106" s="118" t="s">
        <v>68</v>
      </c>
      <c r="B106" s="119"/>
      <c r="C106" s="119"/>
      <c r="D106" s="119"/>
      <c r="E106" s="120"/>
      <c r="F106" s="61"/>
      <c r="G106" s="45"/>
      <c r="H106" s="51"/>
      <c r="I106" s="45"/>
      <c r="J106" s="16"/>
      <c r="K106" s="16"/>
      <c r="L106" s="20">
        <v>44639</v>
      </c>
      <c r="M106" s="90">
        <v>44641</v>
      </c>
      <c r="N106" s="5"/>
    </row>
    <row r="107" spans="1:14" ht="15.6" x14ac:dyDescent="0.3">
      <c r="A107" s="30"/>
      <c r="B107" s="26" t="s">
        <v>189</v>
      </c>
      <c r="C107" s="17"/>
      <c r="D107" s="57"/>
      <c r="E107" s="27" t="s">
        <v>185</v>
      </c>
      <c r="F107" s="37" t="s">
        <v>1</v>
      </c>
      <c r="G107" s="45"/>
      <c r="H107" s="51"/>
      <c r="I107" s="45"/>
      <c r="J107" s="18" t="s">
        <v>126</v>
      </c>
      <c r="K107" s="8"/>
      <c r="L107" s="10"/>
      <c r="M107" s="89"/>
      <c r="N107" s="6"/>
    </row>
    <row r="108" spans="1:14" ht="20.399999999999999" customHeight="1" x14ac:dyDescent="0.3">
      <c r="A108" s="58" t="s">
        <v>69</v>
      </c>
      <c r="B108" s="81"/>
      <c r="C108" s="16"/>
      <c r="D108" s="16"/>
      <c r="E108" s="19"/>
      <c r="F108" s="36"/>
      <c r="G108" s="45"/>
      <c r="H108" s="51"/>
      <c r="I108" s="45"/>
      <c r="J108" s="16"/>
      <c r="K108" s="16"/>
      <c r="L108" s="20">
        <v>44639</v>
      </c>
      <c r="M108" s="90">
        <f>M106</f>
        <v>44641</v>
      </c>
      <c r="N108" s="5"/>
    </row>
    <row r="109" spans="1:14" ht="15.6" x14ac:dyDescent="0.3">
      <c r="A109" s="30"/>
      <c r="B109" s="26" t="s">
        <v>190</v>
      </c>
      <c r="C109" s="17"/>
      <c r="D109" s="17"/>
      <c r="E109" s="27" t="s">
        <v>185</v>
      </c>
      <c r="F109" s="37" t="s">
        <v>1</v>
      </c>
      <c r="G109" s="45"/>
      <c r="H109" s="51"/>
      <c r="I109" s="45"/>
      <c r="J109" s="18" t="s">
        <v>126</v>
      </c>
      <c r="K109" s="8"/>
      <c r="L109" s="10"/>
      <c r="M109" s="89"/>
      <c r="N109" s="6"/>
    </row>
    <row r="110" spans="1:14" ht="21" customHeight="1" x14ac:dyDescent="0.3">
      <c r="A110" s="58" t="s">
        <v>70</v>
      </c>
      <c r="B110" s="81"/>
      <c r="C110" s="16"/>
      <c r="D110" s="16"/>
      <c r="E110" s="19"/>
      <c r="F110" s="36"/>
      <c r="G110" s="45"/>
      <c r="H110" s="51"/>
      <c r="I110" s="45"/>
      <c r="J110" s="16"/>
      <c r="K110" s="16"/>
      <c r="L110" s="20">
        <v>44639</v>
      </c>
      <c r="M110" s="90">
        <f>M108</f>
        <v>44641</v>
      </c>
      <c r="N110" s="5"/>
    </row>
    <row r="111" spans="1:14" ht="15.6" x14ac:dyDescent="0.3">
      <c r="A111" s="30"/>
      <c r="B111" s="26" t="s">
        <v>191</v>
      </c>
      <c r="C111" s="17"/>
      <c r="D111" s="17"/>
      <c r="E111" s="27" t="s">
        <v>185</v>
      </c>
      <c r="F111" s="37" t="s">
        <v>1</v>
      </c>
      <c r="G111" s="45"/>
      <c r="H111" s="51"/>
      <c r="I111" s="45"/>
      <c r="J111" s="18" t="s">
        <v>126</v>
      </c>
      <c r="K111" s="8"/>
      <c r="L111" s="10"/>
      <c r="M111" s="89"/>
      <c r="N111" s="6"/>
    </row>
    <row r="112" spans="1:14" ht="16.2" customHeight="1" x14ac:dyDescent="0.3">
      <c r="A112" s="58" t="s">
        <v>71</v>
      </c>
      <c r="B112" s="81"/>
      <c r="C112" s="16"/>
      <c r="D112" s="16"/>
      <c r="E112" s="19"/>
      <c r="F112" s="36"/>
      <c r="G112" s="45"/>
      <c r="H112" s="51"/>
      <c r="I112" s="45"/>
      <c r="J112" s="16"/>
      <c r="K112" s="16"/>
      <c r="L112" s="20">
        <v>44639</v>
      </c>
      <c r="M112" s="90">
        <f>M110</f>
        <v>44641</v>
      </c>
      <c r="N112" s="5"/>
    </row>
    <row r="113" spans="1:14" ht="15.6" x14ac:dyDescent="0.3">
      <c r="A113" s="30"/>
      <c r="B113" s="26" t="s">
        <v>192</v>
      </c>
      <c r="C113" s="17"/>
      <c r="D113" s="17"/>
      <c r="E113" s="27" t="s">
        <v>185</v>
      </c>
      <c r="F113" s="37" t="s">
        <v>1</v>
      </c>
      <c r="G113" s="45"/>
      <c r="H113" s="51"/>
      <c r="I113" s="45"/>
      <c r="J113" s="18" t="s">
        <v>126</v>
      </c>
      <c r="K113" s="8"/>
      <c r="L113" s="10"/>
      <c r="M113" s="89"/>
      <c r="N113" s="6"/>
    </row>
    <row r="114" spans="1:14" ht="16.2" customHeight="1" x14ac:dyDescent="0.3">
      <c r="A114" s="58" t="s">
        <v>72</v>
      </c>
      <c r="B114" s="81"/>
      <c r="C114" s="60"/>
      <c r="D114" s="60"/>
      <c r="E114" s="60"/>
      <c r="F114" s="61"/>
      <c r="G114" s="45"/>
      <c r="H114" s="51"/>
      <c r="I114" s="45"/>
      <c r="J114" s="16"/>
      <c r="K114" s="16"/>
      <c r="L114" s="20">
        <v>44639</v>
      </c>
      <c r="M114" s="90">
        <f>M112</f>
        <v>44641</v>
      </c>
      <c r="N114" s="5"/>
    </row>
    <row r="115" spans="1:14" ht="16.2" thickBot="1" x14ac:dyDescent="0.35">
      <c r="A115" s="30"/>
      <c r="B115" s="26" t="s">
        <v>193</v>
      </c>
      <c r="C115" s="17"/>
      <c r="D115" s="17"/>
      <c r="E115" s="27" t="s">
        <v>185</v>
      </c>
      <c r="F115" s="37" t="s">
        <v>1</v>
      </c>
      <c r="G115" s="45"/>
      <c r="H115" s="51"/>
      <c r="I115" s="45"/>
      <c r="J115" s="18" t="s">
        <v>126</v>
      </c>
      <c r="K115" s="8"/>
      <c r="L115" s="10"/>
      <c r="M115" s="89"/>
      <c r="N115" s="6"/>
    </row>
    <row r="116" spans="1:14" ht="16.2" customHeight="1" thickBot="1" x14ac:dyDescent="0.35">
      <c r="A116" s="58" t="s">
        <v>73</v>
      </c>
      <c r="B116" s="81"/>
      <c r="C116" s="16"/>
      <c r="D116" s="16"/>
      <c r="E116" s="19"/>
      <c r="F116" s="36"/>
      <c r="G116" s="46" t="str">
        <f>IF(H116="◄","◄",IF(H116="ok","►",""))</f>
        <v>◄</v>
      </c>
      <c r="H116" s="47" t="str">
        <f>IF(H117&gt;0,"OK","◄")</f>
        <v>◄</v>
      </c>
      <c r="I116" s="48" t="str">
        <f>IF(AND(J116="◄",K116="►"),"◄?►",IF(J116="◄","◄",IF(K116="►","►","")))</f>
        <v>◄</v>
      </c>
      <c r="J116" s="53" t="str">
        <f>IF(J117&gt;0,"","◄")</f>
        <v>◄</v>
      </c>
      <c r="K116" s="54" t="str">
        <f>IF(K117&gt;0,"►","")</f>
        <v/>
      </c>
      <c r="L116" s="20" t="s">
        <v>3</v>
      </c>
      <c r="M116" s="90" t="s">
        <v>121</v>
      </c>
      <c r="N116" s="5"/>
    </row>
    <row r="117" spans="1:14" ht="15.6" x14ac:dyDescent="0.3">
      <c r="A117" s="30"/>
      <c r="B117" s="26" t="s">
        <v>194</v>
      </c>
      <c r="C117" s="17"/>
      <c r="D117" s="17"/>
      <c r="E117" s="27" t="s">
        <v>195</v>
      </c>
      <c r="F117" s="37" t="s">
        <v>1</v>
      </c>
      <c r="G117" s="49" t="str">
        <f>IF(H117&gt;0,"ok","◄")</f>
        <v>◄</v>
      </c>
      <c r="H117" s="50"/>
      <c r="I117" s="49" t="str">
        <f>IF(AND(J117="",K117&gt;0),"?",IF(J117="","◄",IF(K117&gt;=1,"►","")))</f>
        <v>◄</v>
      </c>
      <c r="J117" s="55"/>
      <c r="K117" s="56"/>
      <c r="L117" s="1"/>
      <c r="M117" s="88"/>
      <c r="N117" s="6"/>
    </row>
    <row r="118" spans="1:14" ht="16.2" customHeight="1" x14ac:dyDescent="0.3">
      <c r="A118" s="58" t="s">
        <v>74</v>
      </c>
      <c r="B118" s="81"/>
      <c r="C118" s="16"/>
      <c r="D118" s="16"/>
      <c r="E118" s="19"/>
      <c r="F118" s="36"/>
      <c r="G118" s="45"/>
      <c r="H118" s="70" t="str">
        <f>RIGHT(E117,13)</f>
        <v xml:space="preserve"> N°. 2 /2022 </v>
      </c>
      <c r="I118" s="45"/>
      <c r="J118" s="16"/>
      <c r="K118" s="16"/>
      <c r="L118" s="20" t="s">
        <v>3</v>
      </c>
      <c r="M118" s="90" t="str">
        <f>M116</f>
        <v>13/06/20222</v>
      </c>
      <c r="N118" s="5"/>
    </row>
    <row r="119" spans="1:14" ht="15.6" x14ac:dyDescent="0.3">
      <c r="A119" s="30"/>
      <c r="B119" s="26" t="s">
        <v>196</v>
      </c>
      <c r="C119" s="17"/>
      <c r="D119" s="17"/>
      <c r="E119" s="27" t="s">
        <v>195</v>
      </c>
      <c r="F119" s="37" t="s">
        <v>1</v>
      </c>
      <c r="G119" s="45"/>
      <c r="H119" s="51"/>
      <c r="I119" s="45"/>
      <c r="J119" s="18" t="s">
        <v>126</v>
      </c>
      <c r="K119" s="8"/>
      <c r="L119" s="10"/>
      <c r="M119" s="89"/>
      <c r="N119" s="6"/>
    </row>
    <row r="120" spans="1:14" ht="15.6" x14ac:dyDescent="0.3">
      <c r="A120" s="58" t="s">
        <v>75</v>
      </c>
      <c r="B120" s="81"/>
      <c r="C120" s="16"/>
      <c r="D120" s="16"/>
      <c r="E120" s="19"/>
      <c r="F120" s="36"/>
      <c r="G120" s="45"/>
      <c r="H120" s="51"/>
      <c r="I120" s="45"/>
      <c r="J120" s="16"/>
      <c r="K120" s="16"/>
      <c r="L120" s="20" t="s">
        <v>3</v>
      </c>
      <c r="M120" s="90" t="str">
        <f>M118</f>
        <v>13/06/20222</v>
      </c>
      <c r="N120" s="5"/>
    </row>
    <row r="121" spans="1:14" ht="15.6" x14ac:dyDescent="0.3">
      <c r="A121" s="30"/>
      <c r="B121" s="26" t="s">
        <v>197</v>
      </c>
      <c r="C121" s="17"/>
      <c r="D121" s="17"/>
      <c r="E121" s="27" t="s">
        <v>195</v>
      </c>
      <c r="F121" s="37" t="s">
        <v>1</v>
      </c>
      <c r="G121" s="45"/>
      <c r="H121" s="51"/>
      <c r="I121" s="45"/>
      <c r="J121" s="18" t="s">
        <v>126</v>
      </c>
      <c r="K121" s="8"/>
      <c r="L121" s="10"/>
      <c r="M121" s="89"/>
      <c r="N121" s="6"/>
    </row>
    <row r="122" spans="1:14" ht="15.6" x14ac:dyDescent="0.3">
      <c r="A122" s="58" t="s">
        <v>76</v>
      </c>
      <c r="B122" s="81"/>
      <c r="C122" s="16"/>
      <c r="D122" s="16"/>
      <c r="E122" s="19"/>
      <c r="F122" s="36"/>
      <c r="G122" s="45"/>
      <c r="H122" s="51"/>
      <c r="I122" s="45"/>
      <c r="J122" s="16"/>
      <c r="K122" s="16"/>
      <c r="L122" s="20" t="s">
        <v>3</v>
      </c>
      <c r="M122" s="90" t="str">
        <f>M120</f>
        <v>13/06/20222</v>
      </c>
      <c r="N122" s="5"/>
    </row>
    <row r="123" spans="1:14" ht="16.2" thickBot="1" x14ac:dyDescent="0.35">
      <c r="A123" s="30"/>
      <c r="B123" s="26" t="s">
        <v>198</v>
      </c>
      <c r="C123" s="17"/>
      <c r="D123" s="17"/>
      <c r="E123" s="27" t="s">
        <v>195</v>
      </c>
      <c r="F123" s="37" t="s">
        <v>1</v>
      </c>
      <c r="G123" s="45"/>
      <c r="H123" s="51"/>
      <c r="I123" s="45"/>
      <c r="J123" s="18" t="s">
        <v>126</v>
      </c>
      <c r="K123" s="8"/>
      <c r="L123" s="10"/>
      <c r="M123" s="89"/>
      <c r="N123" s="6"/>
    </row>
    <row r="124" spans="1:14" ht="16.2" thickBot="1" x14ac:dyDescent="0.35">
      <c r="A124" s="58" t="s">
        <v>77</v>
      </c>
      <c r="B124" s="81"/>
      <c r="C124" s="16"/>
      <c r="D124" s="16"/>
      <c r="E124" s="19"/>
      <c r="F124" s="36"/>
      <c r="G124" s="46" t="str">
        <f>IF(H124="◄","◄",IF(H124="ok","►",""))</f>
        <v>◄</v>
      </c>
      <c r="H124" s="47" t="str">
        <f>IF(H125&gt;0,"OK","◄")</f>
        <v>◄</v>
      </c>
      <c r="I124" s="48" t="str">
        <f>IF(AND(J124="◄",K124="►"),"◄?►",IF(J124="◄","◄",IF(K124="►","►","")))</f>
        <v>◄</v>
      </c>
      <c r="J124" s="53" t="str">
        <f>IF(J125&gt;0,"","◄")</f>
        <v>◄</v>
      </c>
      <c r="K124" s="54" t="str">
        <f>IF(K125&gt;0,"►","")</f>
        <v/>
      </c>
      <c r="L124" s="20">
        <v>44800</v>
      </c>
      <c r="M124" s="20">
        <v>44802</v>
      </c>
      <c r="N124" s="5"/>
    </row>
    <row r="125" spans="1:14" ht="15.6" x14ac:dyDescent="0.3">
      <c r="A125" s="30"/>
      <c r="B125" s="26" t="s">
        <v>199</v>
      </c>
      <c r="C125" s="17"/>
      <c r="D125" s="17"/>
      <c r="E125" s="27" t="s">
        <v>200</v>
      </c>
      <c r="F125" s="37" t="s">
        <v>1</v>
      </c>
      <c r="G125" s="49" t="str">
        <f>IF(H125&gt;0,"ok","◄")</f>
        <v>◄</v>
      </c>
      <c r="H125" s="50"/>
      <c r="I125" s="49" t="str">
        <f>IF(AND(J125="",K125&gt;0),"?",IF(J125="","◄",IF(K125&gt;=1,"►","")))</f>
        <v>◄</v>
      </c>
      <c r="J125" s="55"/>
      <c r="K125" s="56"/>
      <c r="L125" s="1"/>
      <c r="M125" s="88"/>
      <c r="N125" s="6"/>
    </row>
    <row r="126" spans="1:14" ht="15.6" x14ac:dyDescent="0.3">
      <c r="A126" s="58" t="s">
        <v>78</v>
      </c>
      <c r="B126" s="81"/>
      <c r="C126" s="16"/>
      <c r="D126" s="16"/>
      <c r="E126" s="19"/>
      <c r="F126" s="36"/>
      <c r="G126" s="45"/>
      <c r="H126" s="70" t="str">
        <f>RIGHT(E125,13)</f>
        <v xml:space="preserve"> N°. 3 /2022 </v>
      </c>
      <c r="I126" s="45"/>
      <c r="J126" s="16"/>
      <c r="K126" s="16"/>
      <c r="L126" s="20">
        <v>44800</v>
      </c>
      <c r="M126" s="90">
        <f>M124</f>
        <v>44802</v>
      </c>
      <c r="N126" s="5"/>
    </row>
    <row r="127" spans="1:14" ht="15.6" x14ac:dyDescent="0.3">
      <c r="A127" s="30"/>
      <c r="B127" s="26" t="s">
        <v>201</v>
      </c>
      <c r="C127" s="17"/>
      <c r="D127" s="17"/>
      <c r="E127" s="27" t="s">
        <v>200</v>
      </c>
      <c r="F127" s="37" t="s">
        <v>1</v>
      </c>
      <c r="G127" s="45"/>
      <c r="H127" s="51"/>
      <c r="I127" s="45"/>
      <c r="J127" s="18" t="s">
        <v>126</v>
      </c>
      <c r="K127" s="8"/>
      <c r="L127" s="10"/>
      <c r="M127" s="89"/>
      <c r="N127" s="6"/>
    </row>
    <row r="128" spans="1:14" ht="15.6" x14ac:dyDescent="0.3">
      <c r="A128" s="58" t="s">
        <v>79</v>
      </c>
      <c r="B128" s="81"/>
      <c r="C128" s="16"/>
      <c r="D128" s="16"/>
      <c r="E128" s="19"/>
      <c r="F128" s="36"/>
      <c r="G128" s="45"/>
      <c r="H128" s="51"/>
      <c r="I128" s="45"/>
      <c r="J128" s="16"/>
      <c r="K128" s="16"/>
      <c r="L128" s="20">
        <v>44800</v>
      </c>
      <c r="M128" s="90">
        <f>M126</f>
        <v>44802</v>
      </c>
      <c r="N128" s="5"/>
    </row>
    <row r="129" spans="1:14" ht="15.6" x14ac:dyDescent="0.3">
      <c r="A129" s="30"/>
      <c r="B129" s="26" t="s">
        <v>202</v>
      </c>
      <c r="C129" s="17"/>
      <c r="D129" s="17"/>
      <c r="E129" s="27" t="s">
        <v>200</v>
      </c>
      <c r="F129" s="37" t="s">
        <v>1</v>
      </c>
      <c r="G129" s="45"/>
      <c r="H129" s="51"/>
      <c r="I129" s="45"/>
      <c r="J129" s="18" t="s">
        <v>126</v>
      </c>
      <c r="K129" s="8"/>
      <c r="L129" s="10"/>
      <c r="M129" s="89"/>
      <c r="N129" s="6"/>
    </row>
    <row r="130" spans="1:14" ht="15.6" x14ac:dyDescent="0.3">
      <c r="A130" s="58" t="s">
        <v>80</v>
      </c>
      <c r="B130" s="81"/>
      <c r="C130" s="16"/>
      <c r="D130" s="16"/>
      <c r="E130" s="19"/>
      <c r="F130" s="36"/>
      <c r="G130" s="45"/>
      <c r="H130" s="51"/>
      <c r="I130" s="45"/>
      <c r="J130" s="16"/>
      <c r="K130" s="16"/>
      <c r="L130" s="20">
        <v>44800</v>
      </c>
      <c r="M130" s="90">
        <f>M128</f>
        <v>44802</v>
      </c>
      <c r="N130" s="5"/>
    </row>
    <row r="131" spans="1:14" ht="16.2" thickBot="1" x14ac:dyDescent="0.35">
      <c r="A131" s="30"/>
      <c r="B131" s="26" t="s">
        <v>203</v>
      </c>
      <c r="C131" s="17"/>
      <c r="D131" s="17"/>
      <c r="E131" s="27" t="s">
        <v>200</v>
      </c>
      <c r="F131" s="37" t="s">
        <v>1</v>
      </c>
      <c r="G131" s="45"/>
      <c r="H131" s="51"/>
      <c r="I131" s="45"/>
      <c r="J131" s="18" t="s">
        <v>126</v>
      </c>
      <c r="K131" s="8"/>
      <c r="L131" s="10"/>
      <c r="M131" s="89"/>
      <c r="N131" s="6"/>
    </row>
    <row r="132" spans="1:14" ht="16.2" thickBot="1" x14ac:dyDescent="0.35">
      <c r="A132" s="58" t="s">
        <v>81</v>
      </c>
      <c r="B132" s="81"/>
      <c r="C132" s="16"/>
      <c r="D132" s="16"/>
      <c r="E132" s="19"/>
      <c r="F132" s="36"/>
      <c r="G132" s="46" t="str">
        <f>IF(H132="◄","◄",IF(H132="ok","►",""))</f>
        <v>◄</v>
      </c>
      <c r="H132" s="47" t="str">
        <f>IF(H133&gt;0,"OK","◄")</f>
        <v>◄</v>
      </c>
      <c r="I132" s="48" t="str">
        <f>IF(AND(J132="◄",K132="►"),"◄?►",IF(J132="◄","◄",IF(K132="►","►","")))</f>
        <v>◄</v>
      </c>
      <c r="J132" s="53" t="str">
        <f>IF(J133&gt;0,"","◄")</f>
        <v>◄</v>
      </c>
      <c r="K132" s="54" t="str">
        <f>IF(K133&gt;0,"►","")</f>
        <v/>
      </c>
      <c r="L132" s="20">
        <v>44856</v>
      </c>
      <c r="M132" s="20">
        <v>44858</v>
      </c>
      <c r="N132" s="5"/>
    </row>
    <row r="133" spans="1:14" ht="15.6" x14ac:dyDescent="0.3">
      <c r="A133" s="30"/>
      <c r="B133" s="26" t="s">
        <v>204</v>
      </c>
      <c r="C133" s="17"/>
      <c r="D133" s="17"/>
      <c r="E133" s="27" t="s">
        <v>205</v>
      </c>
      <c r="F133" s="37" t="s">
        <v>1</v>
      </c>
      <c r="G133" s="49" t="str">
        <f>IF(H133&gt;0,"ok","◄")</f>
        <v>◄</v>
      </c>
      <c r="H133" s="50"/>
      <c r="I133" s="49" t="str">
        <f>IF(AND(J133="",K133&gt;0),"?",IF(J133="","◄",IF(K133&gt;=1,"►","")))</f>
        <v>◄</v>
      </c>
      <c r="J133" s="55"/>
      <c r="K133" s="56"/>
      <c r="L133" s="1"/>
      <c r="M133" s="89"/>
      <c r="N133" s="6"/>
    </row>
    <row r="134" spans="1:14" ht="15.6" x14ac:dyDescent="0.3">
      <c r="A134" s="58" t="s">
        <v>82</v>
      </c>
      <c r="B134" s="81"/>
      <c r="C134" s="16"/>
      <c r="D134" s="16"/>
      <c r="E134" s="19"/>
      <c r="F134" s="36"/>
      <c r="G134" s="45"/>
      <c r="H134" s="70" t="str">
        <f>RIGHT(E133,13)</f>
        <v xml:space="preserve"> N°. 4 /2022 </v>
      </c>
      <c r="I134" s="45"/>
      <c r="J134" s="16"/>
      <c r="K134" s="16"/>
      <c r="L134" s="20">
        <v>44856</v>
      </c>
      <c r="M134" s="90">
        <f>M132</f>
        <v>44858</v>
      </c>
      <c r="N134" s="5"/>
    </row>
    <row r="135" spans="1:14" ht="15.6" x14ac:dyDescent="0.3">
      <c r="A135" s="30"/>
      <c r="B135" s="26" t="s">
        <v>206</v>
      </c>
      <c r="C135" s="17"/>
      <c r="D135" s="17"/>
      <c r="E135" s="27" t="s">
        <v>205</v>
      </c>
      <c r="F135" s="37" t="s">
        <v>1</v>
      </c>
      <c r="G135" s="45"/>
      <c r="H135" s="51"/>
      <c r="I135" s="45"/>
      <c r="J135" s="18" t="s">
        <v>126</v>
      </c>
      <c r="K135" s="8"/>
      <c r="L135" s="10"/>
      <c r="M135" s="89"/>
      <c r="N135" s="6"/>
    </row>
    <row r="136" spans="1:14" ht="15.6" x14ac:dyDescent="0.3">
      <c r="A136" s="58" t="s">
        <v>83</v>
      </c>
      <c r="B136" s="81"/>
      <c r="C136" s="16"/>
      <c r="D136" s="16"/>
      <c r="E136" s="19"/>
      <c r="F136" s="36"/>
      <c r="G136" s="45"/>
      <c r="H136" s="51"/>
      <c r="I136" s="45"/>
      <c r="J136" s="16"/>
      <c r="K136" s="16"/>
      <c r="L136" s="20">
        <v>44858</v>
      </c>
      <c r="M136" s="90">
        <f>M134</f>
        <v>44858</v>
      </c>
      <c r="N136" s="5"/>
    </row>
    <row r="137" spans="1:14" ht="15.6" x14ac:dyDescent="0.3">
      <c r="A137" s="30"/>
      <c r="B137" s="26" t="s">
        <v>207</v>
      </c>
      <c r="C137" s="17"/>
      <c r="D137" s="17"/>
      <c r="E137" s="27" t="s">
        <v>205</v>
      </c>
      <c r="F137" s="37" t="s">
        <v>1</v>
      </c>
      <c r="G137" s="45"/>
      <c r="H137" s="51"/>
      <c r="I137" s="45"/>
      <c r="J137" s="18" t="s">
        <v>126</v>
      </c>
      <c r="K137" s="8"/>
      <c r="L137" s="10"/>
      <c r="M137" s="89"/>
      <c r="N137" s="6"/>
    </row>
    <row r="138" spans="1:14" ht="15.6" x14ac:dyDescent="0.3">
      <c r="A138" s="58" t="s">
        <v>84</v>
      </c>
      <c r="B138" s="81"/>
      <c r="C138" s="16"/>
      <c r="D138" s="16"/>
      <c r="E138" s="19"/>
      <c r="F138" s="36"/>
      <c r="G138" s="45"/>
      <c r="H138" s="51"/>
      <c r="I138" s="45"/>
      <c r="J138" s="16"/>
      <c r="K138" s="16"/>
      <c r="L138" s="20">
        <v>44856</v>
      </c>
      <c r="M138" s="90">
        <f>M136</f>
        <v>44858</v>
      </c>
      <c r="N138" s="5"/>
    </row>
    <row r="139" spans="1:14" ht="15.6" x14ac:dyDescent="0.3">
      <c r="A139" s="30"/>
      <c r="B139" s="26" t="s">
        <v>208</v>
      </c>
      <c r="C139" s="17"/>
      <c r="D139" s="17"/>
      <c r="E139" s="27" t="s">
        <v>205</v>
      </c>
      <c r="F139" s="37" t="s">
        <v>1</v>
      </c>
      <c r="G139" s="45"/>
      <c r="H139" s="51"/>
      <c r="I139" s="45"/>
      <c r="J139" s="18" t="s">
        <v>126</v>
      </c>
      <c r="K139" s="8"/>
      <c r="L139" s="10"/>
      <c r="M139" s="89"/>
      <c r="N139" s="6"/>
    </row>
    <row r="140" spans="1:14" ht="15.6" x14ac:dyDescent="0.3">
      <c r="A140" s="58" t="s">
        <v>85</v>
      </c>
      <c r="B140" s="81"/>
      <c r="C140" s="16"/>
      <c r="D140" s="16"/>
      <c r="E140" s="19"/>
      <c r="F140" s="36"/>
      <c r="G140" s="45"/>
      <c r="H140" s="51"/>
      <c r="I140" s="45"/>
      <c r="J140" s="16"/>
      <c r="K140" s="16"/>
      <c r="L140" s="20">
        <v>44858</v>
      </c>
      <c r="M140" s="90">
        <f>M138</f>
        <v>44858</v>
      </c>
      <c r="N140" s="5"/>
    </row>
    <row r="141" spans="1:14" ht="16.2" thickBot="1" x14ac:dyDescent="0.35">
      <c r="A141" s="30"/>
      <c r="B141" s="26" t="s">
        <v>209</v>
      </c>
      <c r="C141" s="17"/>
      <c r="D141" s="17"/>
      <c r="E141" s="27" t="s">
        <v>205</v>
      </c>
      <c r="F141" s="37" t="s">
        <v>1</v>
      </c>
      <c r="G141" s="45"/>
      <c r="H141" s="51"/>
      <c r="I141" s="45"/>
      <c r="J141" s="18" t="s">
        <v>126</v>
      </c>
      <c r="K141" s="8"/>
      <c r="L141" s="10"/>
      <c r="M141" s="89"/>
      <c r="N141" s="6"/>
    </row>
    <row r="142" spans="1:14" ht="16.2" thickBot="1" x14ac:dyDescent="0.35">
      <c r="A142" s="58" t="s">
        <v>86</v>
      </c>
      <c r="B142" s="81"/>
      <c r="C142" s="60"/>
      <c r="D142" s="60"/>
      <c r="E142" s="60"/>
      <c r="F142" s="61"/>
      <c r="G142" s="46" t="str">
        <f>IF(H142="◄","◄",IF(H142="ok","►",""))</f>
        <v>◄</v>
      </c>
      <c r="H142" s="47" t="str">
        <f>IF(H143&gt;0,"OK","◄")</f>
        <v>◄</v>
      </c>
      <c r="I142" s="48" t="str">
        <f>IF(AND(J142="◄",K142="►"),"◄?►",IF(J142="◄","◄",IF(K142="►","►","")))</f>
        <v>◄</v>
      </c>
      <c r="J142" s="53" t="str">
        <f>IF(J143&gt;0,"","◄")</f>
        <v>◄</v>
      </c>
      <c r="K142" s="54" t="s">
        <v>4</v>
      </c>
      <c r="L142" s="20">
        <v>44947</v>
      </c>
      <c r="M142" s="90">
        <v>44949</v>
      </c>
      <c r="N142" s="63"/>
    </row>
    <row r="143" spans="1:14" x14ac:dyDescent="0.3">
      <c r="A143" s="65"/>
      <c r="B143" s="66" t="s">
        <v>210</v>
      </c>
      <c r="C143" s="67"/>
      <c r="D143" s="67"/>
      <c r="E143" s="66" t="s">
        <v>211</v>
      </c>
      <c r="F143" s="37" t="s">
        <v>1</v>
      </c>
      <c r="G143" s="49" t="str">
        <f>IF(H143&gt;0,"ok","◄")</f>
        <v>◄</v>
      </c>
      <c r="H143" s="50"/>
      <c r="I143" s="49" t="str">
        <f>IF(AND(J143="",K143&gt;0),"?",IF(J143="","◄",IF(K143&gt;=1,"►","")))</f>
        <v>◄</v>
      </c>
      <c r="J143" s="55"/>
      <c r="K143" s="56"/>
      <c r="L143" s="1"/>
      <c r="M143" s="88"/>
      <c r="N143" s="63"/>
    </row>
    <row r="144" spans="1:14" ht="15.6" x14ac:dyDescent="0.3">
      <c r="A144" s="58" t="s">
        <v>93</v>
      </c>
      <c r="B144" s="81"/>
      <c r="C144" s="60"/>
      <c r="D144" s="60"/>
      <c r="E144" s="60"/>
      <c r="F144" s="61"/>
      <c r="G144" s="45"/>
      <c r="H144" s="70" t="str">
        <f>RIGHT(E143,13)</f>
        <v xml:space="preserve"> N°. 1 /2023 </v>
      </c>
      <c r="I144" s="45"/>
      <c r="J144" s="61"/>
      <c r="K144" s="61"/>
      <c r="L144" s="20">
        <v>44947</v>
      </c>
      <c r="M144" s="90">
        <f>M142</f>
        <v>44949</v>
      </c>
      <c r="N144" s="63"/>
    </row>
    <row r="145" spans="1:16" x14ac:dyDescent="0.3">
      <c r="A145" s="65"/>
      <c r="B145" s="66" t="s">
        <v>212</v>
      </c>
      <c r="C145" s="67"/>
      <c r="D145" s="67"/>
      <c r="E145" s="66" t="s">
        <v>211</v>
      </c>
      <c r="F145" s="37" t="s">
        <v>1</v>
      </c>
      <c r="G145" s="45"/>
      <c r="H145" s="51"/>
      <c r="I145" s="45"/>
      <c r="J145" s="18" t="s">
        <v>126</v>
      </c>
      <c r="K145" s="8"/>
      <c r="L145" s="10"/>
      <c r="M145" s="89"/>
      <c r="N145" s="6"/>
    </row>
    <row r="146" spans="1:16" ht="15.6" x14ac:dyDescent="0.3">
      <c r="A146" s="58" t="s">
        <v>87</v>
      </c>
      <c r="B146" s="81"/>
      <c r="C146" s="60"/>
      <c r="D146" s="60"/>
      <c r="E146" s="60"/>
      <c r="F146" s="61"/>
      <c r="G146" s="45"/>
      <c r="H146" s="51"/>
      <c r="I146" s="45"/>
      <c r="J146" s="61"/>
      <c r="K146" s="61"/>
      <c r="L146" s="20">
        <v>44947</v>
      </c>
      <c r="M146" s="90">
        <f>M144</f>
        <v>44949</v>
      </c>
      <c r="N146" s="63"/>
      <c r="O146" s="64"/>
      <c r="P146" s="64"/>
    </row>
    <row r="147" spans="1:16" x14ac:dyDescent="0.3">
      <c r="A147" s="65"/>
      <c r="B147" s="66" t="s">
        <v>213</v>
      </c>
      <c r="C147" s="67"/>
      <c r="D147" s="67"/>
      <c r="E147" s="66" t="s">
        <v>211</v>
      </c>
      <c r="F147" s="37" t="s">
        <v>1</v>
      </c>
      <c r="G147" s="45"/>
      <c r="H147" s="51"/>
      <c r="I147" s="45"/>
      <c r="J147" s="18" t="s">
        <v>126</v>
      </c>
      <c r="K147" s="8"/>
      <c r="L147" s="10"/>
      <c r="M147" s="89"/>
      <c r="N147" s="6"/>
      <c r="O147" s="64"/>
      <c r="P147" s="64"/>
    </row>
    <row r="148" spans="1:16" ht="15.6" x14ac:dyDescent="0.3">
      <c r="A148" s="58" t="s">
        <v>92</v>
      </c>
      <c r="B148" s="81"/>
      <c r="C148" s="60"/>
      <c r="D148" s="60"/>
      <c r="E148" s="60"/>
      <c r="F148" s="61"/>
      <c r="G148" s="45"/>
      <c r="H148" s="51"/>
      <c r="I148" s="45"/>
      <c r="J148" s="61"/>
      <c r="K148" s="61"/>
      <c r="L148" s="20">
        <v>44947</v>
      </c>
      <c r="M148" s="90">
        <f>M146</f>
        <v>44949</v>
      </c>
      <c r="N148" s="63"/>
      <c r="O148" s="64"/>
      <c r="P148" s="64"/>
    </row>
    <row r="149" spans="1:16" x14ac:dyDescent="0.3">
      <c r="A149" s="65"/>
      <c r="B149" s="66" t="s">
        <v>214</v>
      </c>
      <c r="C149" s="67"/>
      <c r="D149" s="67"/>
      <c r="E149" s="66" t="s">
        <v>211</v>
      </c>
      <c r="F149" s="37" t="s">
        <v>1</v>
      </c>
      <c r="G149" s="45"/>
      <c r="H149" s="51"/>
      <c r="I149" s="45"/>
      <c r="J149" s="18" t="s">
        <v>126</v>
      </c>
      <c r="K149" s="8"/>
      <c r="L149" s="10"/>
      <c r="M149" s="89"/>
      <c r="N149" s="6"/>
      <c r="O149" s="64"/>
      <c r="P149" s="64"/>
    </row>
    <row r="150" spans="1:16" ht="15.6" x14ac:dyDescent="0.3">
      <c r="A150" s="58" t="s">
        <v>88</v>
      </c>
      <c r="B150" s="81"/>
      <c r="C150" s="60"/>
      <c r="D150" s="60"/>
      <c r="E150" s="60"/>
      <c r="F150" s="61"/>
      <c r="G150" s="45"/>
      <c r="H150" s="51"/>
      <c r="I150" s="45"/>
      <c r="J150" s="61"/>
      <c r="K150" s="61"/>
      <c r="L150" s="20" t="s">
        <v>125</v>
      </c>
      <c r="M150" s="93">
        <f>M148</f>
        <v>44949</v>
      </c>
      <c r="N150" s="63"/>
      <c r="O150" s="64"/>
      <c r="P150" s="64"/>
    </row>
    <row r="151" spans="1:16" x14ac:dyDescent="0.3">
      <c r="A151" s="65"/>
      <c r="B151" s="66" t="s">
        <v>215</v>
      </c>
      <c r="C151" s="67"/>
      <c r="D151" s="67"/>
      <c r="E151" s="66" t="s">
        <v>211</v>
      </c>
      <c r="F151" s="37" t="s">
        <v>1</v>
      </c>
      <c r="G151" s="45"/>
      <c r="H151" s="51"/>
      <c r="I151" s="45"/>
      <c r="J151" s="18" t="s">
        <v>126</v>
      </c>
      <c r="K151" s="8"/>
      <c r="L151" s="10"/>
      <c r="M151" s="89"/>
      <c r="N151" s="6"/>
      <c r="O151" s="64"/>
      <c r="P151" s="64"/>
    </row>
    <row r="152" spans="1:16" ht="15.6" x14ac:dyDescent="0.3">
      <c r="A152" s="58" t="s">
        <v>94</v>
      </c>
      <c r="B152" s="81"/>
      <c r="C152" s="60"/>
      <c r="D152" s="60"/>
      <c r="E152" s="60"/>
      <c r="F152" s="61"/>
      <c r="G152" s="45"/>
      <c r="H152" s="51"/>
      <c r="I152" s="45"/>
      <c r="J152" s="61"/>
      <c r="K152" s="61"/>
      <c r="L152" s="20">
        <v>45003</v>
      </c>
      <c r="M152" s="90">
        <v>45005</v>
      </c>
      <c r="N152" s="63"/>
      <c r="O152" s="64"/>
      <c r="P152" s="64"/>
    </row>
    <row r="153" spans="1:16" x14ac:dyDescent="0.3">
      <c r="A153" s="65"/>
      <c r="B153" s="66" t="s">
        <v>216</v>
      </c>
      <c r="C153" s="67"/>
      <c r="D153" s="67"/>
      <c r="E153" s="66" t="s">
        <v>211</v>
      </c>
      <c r="F153" s="37" t="s">
        <v>1</v>
      </c>
      <c r="G153" s="45"/>
      <c r="H153" s="51"/>
      <c r="I153" s="45"/>
      <c r="J153" s="18" t="s">
        <v>126</v>
      </c>
      <c r="K153" s="8"/>
      <c r="L153" s="10"/>
      <c r="M153" s="89"/>
      <c r="N153" s="6"/>
      <c r="O153" s="64"/>
      <c r="P153" s="64"/>
    </row>
    <row r="154" spans="1:16" ht="16.8" customHeight="1" x14ac:dyDescent="0.3">
      <c r="A154" s="58" t="s">
        <v>95</v>
      </c>
      <c r="B154" s="81"/>
      <c r="C154" s="16"/>
      <c r="D154" s="16"/>
      <c r="E154" s="19"/>
      <c r="F154" s="36"/>
      <c r="G154" s="45"/>
      <c r="H154" s="51"/>
      <c r="I154" s="45"/>
      <c r="J154" s="61"/>
      <c r="K154" s="61"/>
      <c r="L154" s="20">
        <v>45003</v>
      </c>
      <c r="M154" s="90">
        <f>M152</f>
        <v>45005</v>
      </c>
      <c r="N154" s="63"/>
      <c r="O154" s="64"/>
      <c r="P154" s="64"/>
    </row>
    <row r="155" spans="1:16" x14ac:dyDescent="0.3">
      <c r="A155" s="65"/>
      <c r="B155" s="66" t="s">
        <v>217</v>
      </c>
      <c r="C155" s="67"/>
      <c r="D155" s="67"/>
      <c r="E155" s="66" t="s">
        <v>218</v>
      </c>
      <c r="F155" s="37" t="s">
        <v>1</v>
      </c>
      <c r="G155" s="45"/>
      <c r="H155" s="51"/>
      <c r="I155" s="45"/>
      <c r="J155" s="18" t="s">
        <v>126</v>
      </c>
      <c r="K155" s="8"/>
      <c r="L155" s="10"/>
      <c r="M155" s="89"/>
      <c r="N155" s="6"/>
      <c r="O155" s="64"/>
      <c r="P155" s="64"/>
    </row>
    <row r="156" spans="1:16" ht="15.6" x14ac:dyDescent="0.3">
      <c r="A156" s="58" t="s">
        <v>96</v>
      </c>
      <c r="B156" s="81"/>
      <c r="C156" s="16"/>
      <c r="D156" s="16"/>
      <c r="E156" s="19"/>
      <c r="F156" s="61"/>
      <c r="G156" s="45"/>
      <c r="H156" s="51"/>
      <c r="I156" s="45"/>
      <c r="J156" s="61"/>
      <c r="K156" s="61"/>
      <c r="L156" s="20">
        <f>L154</f>
        <v>45003</v>
      </c>
      <c r="M156" s="90">
        <v>45005</v>
      </c>
      <c r="N156" s="63"/>
    </row>
    <row r="157" spans="1:16" x14ac:dyDescent="0.3">
      <c r="A157" s="65"/>
      <c r="B157" s="66" t="s">
        <v>219</v>
      </c>
      <c r="C157" s="67"/>
      <c r="D157" s="67"/>
      <c r="E157" s="66" t="s">
        <v>211</v>
      </c>
      <c r="F157" s="37" t="s">
        <v>1</v>
      </c>
      <c r="G157" s="45"/>
      <c r="H157" s="51"/>
      <c r="I157" s="45"/>
      <c r="J157" s="18" t="s">
        <v>126</v>
      </c>
      <c r="K157" s="8"/>
      <c r="L157" s="10"/>
      <c r="M157" s="89"/>
      <c r="N157" s="6"/>
      <c r="O157" s="64"/>
    </row>
    <row r="158" spans="1:16" ht="18.600000000000001" customHeight="1" x14ac:dyDescent="0.3">
      <c r="A158" s="58" t="s">
        <v>97</v>
      </c>
      <c r="B158" s="81"/>
      <c r="C158" s="60"/>
      <c r="D158" s="60"/>
      <c r="E158" s="60"/>
      <c r="F158" s="61"/>
      <c r="G158" s="45"/>
      <c r="H158" s="51"/>
      <c r="I158" s="45"/>
      <c r="J158" s="61"/>
      <c r="K158" s="61"/>
      <c r="L158" s="20">
        <v>45003</v>
      </c>
      <c r="M158" s="90">
        <v>45005</v>
      </c>
      <c r="N158" s="63"/>
    </row>
    <row r="159" spans="1:16" ht="15" thickBot="1" x14ac:dyDescent="0.35">
      <c r="A159" s="65"/>
      <c r="B159" s="66" t="s">
        <v>220</v>
      </c>
      <c r="C159" s="67"/>
      <c r="D159" s="67"/>
      <c r="E159" s="66" t="s">
        <v>211</v>
      </c>
      <c r="F159" s="37" t="s">
        <v>1</v>
      </c>
      <c r="G159" s="45"/>
      <c r="H159" s="51"/>
      <c r="I159" s="45"/>
      <c r="J159" s="18" t="s">
        <v>126</v>
      </c>
      <c r="K159" s="8"/>
      <c r="L159" s="10"/>
      <c r="M159" s="89"/>
      <c r="N159" s="6"/>
      <c r="O159" s="64"/>
    </row>
    <row r="160" spans="1:16" ht="19.2" customHeight="1" thickBot="1" x14ac:dyDescent="0.35">
      <c r="A160" s="58" t="s">
        <v>98</v>
      </c>
      <c r="B160" s="81"/>
      <c r="C160" s="60"/>
      <c r="D160" s="60"/>
      <c r="E160" s="60"/>
      <c r="F160" s="61"/>
      <c r="G160" s="46" t="str">
        <f>IF(H160="◄","◄",IF(H160="ok","►",""))</f>
        <v>◄</v>
      </c>
      <c r="H160" s="47" t="str">
        <f>IF(H161&gt;0,"OK","◄")</f>
        <v>◄</v>
      </c>
      <c r="I160" s="48" t="str">
        <f>IF(AND(J160="◄",K160="►"),"◄?►",IF(J160="◄","◄",IF(K160="►","►","")))</f>
        <v>◄</v>
      </c>
      <c r="J160" s="53" t="str">
        <f>IF(J161&gt;0,"","◄")</f>
        <v>◄</v>
      </c>
      <c r="K160" s="54" t="str">
        <f>IF(K161&gt;0,"►","")</f>
        <v/>
      </c>
      <c r="L160" s="20">
        <v>45087</v>
      </c>
      <c r="M160" s="90">
        <v>45089</v>
      </c>
      <c r="N160" s="63"/>
    </row>
    <row r="161" spans="1:15" x14ac:dyDescent="0.3">
      <c r="A161" s="65"/>
      <c r="B161" s="66" t="s">
        <v>221</v>
      </c>
      <c r="C161" s="67"/>
      <c r="D161" s="67"/>
      <c r="E161" s="66" t="s">
        <v>222</v>
      </c>
      <c r="F161" s="37" t="s">
        <v>1</v>
      </c>
      <c r="G161" s="49" t="str">
        <f>IF(H161&gt;0,"ok","◄")</f>
        <v>◄</v>
      </c>
      <c r="H161" s="50"/>
      <c r="I161" s="49" t="str">
        <f>IF(AND(J161="",K161&gt;0),"?",IF(J161="","◄",IF(K161&gt;=1,"►","")))</f>
        <v>◄</v>
      </c>
      <c r="J161" s="55"/>
      <c r="K161" s="56"/>
      <c r="L161" s="1"/>
      <c r="M161" s="88"/>
      <c r="N161" s="63"/>
      <c r="O161" s="64"/>
    </row>
    <row r="162" spans="1:15" ht="15.6" x14ac:dyDescent="0.3">
      <c r="A162" s="58" t="s">
        <v>99</v>
      </c>
      <c r="B162" s="81"/>
      <c r="C162" s="60"/>
      <c r="D162" s="60"/>
      <c r="E162" s="60"/>
      <c r="F162" s="61"/>
      <c r="G162" s="45"/>
      <c r="H162" s="70" t="str">
        <f>RIGHT(E161,13)</f>
        <v xml:space="preserve"> N°. 2 / 2023</v>
      </c>
      <c r="I162" s="45"/>
      <c r="J162" s="61"/>
      <c r="K162" s="61"/>
      <c r="L162" s="20">
        <v>45087</v>
      </c>
      <c r="M162" s="90">
        <f>M160</f>
        <v>45089</v>
      </c>
      <c r="N162" s="63"/>
    </row>
    <row r="163" spans="1:15" x14ac:dyDescent="0.3">
      <c r="A163" s="65"/>
      <c r="B163" s="66" t="s">
        <v>223</v>
      </c>
      <c r="C163" s="67"/>
      <c r="D163" s="67"/>
      <c r="E163" s="66" t="s">
        <v>222</v>
      </c>
      <c r="F163" s="37" t="s">
        <v>1</v>
      </c>
      <c r="G163" s="45"/>
      <c r="H163" s="51"/>
      <c r="I163" s="45"/>
      <c r="J163" s="18" t="s">
        <v>126</v>
      </c>
      <c r="K163" s="8"/>
      <c r="L163" s="10"/>
      <c r="M163" s="89"/>
      <c r="N163" s="6"/>
    </row>
    <row r="164" spans="1:15" s="64" customFormat="1" ht="15" customHeight="1" x14ac:dyDescent="0.3">
      <c r="A164" s="58" t="s">
        <v>100</v>
      </c>
      <c r="B164" s="81"/>
      <c r="C164" s="60"/>
      <c r="D164" s="60"/>
      <c r="E164" s="60"/>
      <c r="F164" s="61"/>
      <c r="G164" s="45"/>
      <c r="H164" s="51"/>
      <c r="I164" s="45"/>
      <c r="J164" s="61"/>
      <c r="K164" s="61"/>
      <c r="L164" s="20">
        <v>45087</v>
      </c>
      <c r="M164" s="90">
        <f>M162</f>
        <v>45089</v>
      </c>
      <c r="N164" s="63"/>
    </row>
    <row r="165" spans="1:15" s="64" customFormat="1" ht="15" customHeight="1" x14ac:dyDescent="0.3">
      <c r="A165" s="65"/>
      <c r="B165" s="66" t="s">
        <v>224</v>
      </c>
      <c r="C165" s="67"/>
      <c r="D165" s="67"/>
      <c r="E165" s="66" t="s">
        <v>225</v>
      </c>
      <c r="F165" s="37" t="s">
        <v>1</v>
      </c>
      <c r="G165" s="45"/>
      <c r="H165" s="51"/>
      <c r="I165" s="45"/>
      <c r="J165" s="18" t="s">
        <v>126</v>
      </c>
      <c r="K165" s="8"/>
      <c r="L165" s="10"/>
      <c r="M165" s="89"/>
      <c r="N165" s="6"/>
    </row>
    <row r="166" spans="1:15" s="64" customFormat="1" ht="33.6" customHeight="1" x14ac:dyDescent="0.3">
      <c r="A166" s="118" t="s">
        <v>107</v>
      </c>
      <c r="B166" s="119"/>
      <c r="C166" s="119"/>
      <c r="D166" s="119"/>
      <c r="E166" s="120"/>
      <c r="F166" s="61"/>
      <c r="G166" s="45"/>
      <c r="H166" s="51"/>
      <c r="I166" s="45"/>
      <c r="J166" s="61"/>
      <c r="K166" s="61"/>
      <c r="L166" s="20">
        <v>45087</v>
      </c>
      <c r="M166" s="90">
        <f>M164</f>
        <v>45089</v>
      </c>
      <c r="N166" s="63"/>
    </row>
    <row r="167" spans="1:15" s="64" customFormat="1" ht="15" customHeight="1" x14ac:dyDescent="0.3">
      <c r="A167" s="65"/>
      <c r="B167" s="66" t="s">
        <v>226</v>
      </c>
      <c r="C167" s="67"/>
      <c r="D167" s="67"/>
      <c r="E167" s="66" t="s">
        <v>227</v>
      </c>
      <c r="F167" s="37" t="s">
        <v>1</v>
      </c>
      <c r="G167" s="45"/>
      <c r="H167" s="51"/>
      <c r="I167" s="45"/>
      <c r="J167" s="18" t="s">
        <v>126</v>
      </c>
      <c r="K167" s="8"/>
      <c r="L167" s="10"/>
      <c r="M167" s="89"/>
      <c r="N167" s="6"/>
    </row>
    <row r="168" spans="1:15" s="64" customFormat="1" ht="15" customHeight="1" x14ac:dyDescent="0.3">
      <c r="A168" s="58" t="s">
        <v>101</v>
      </c>
      <c r="B168" s="81"/>
      <c r="C168" s="60"/>
      <c r="D168" s="60"/>
      <c r="E168" s="60"/>
      <c r="F168" s="61"/>
      <c r="G168" s="45"/>
      <c r="H168" s="51"/>
      <c r="I168" s="45"/>
      <c r="J168" s="61"/>
      <c r="K168" s="61"/>
      <c r="L168" s="20">
        <v>45087</v>
      </c>
      <c r="M168" s="90">
        <v>45087</v>
      </c>
      <c r="N168" s="63"/>
    </row>
    <row r="169" spans="1:15" s="64" customFormat="1" ht="15" customHeight="1" thickBot="1" x14ac:dyDescent="0.35">
      <c r="A169" s="65"/>
      <c r="B169" s="66" t="s">
        <v>228</v>
      </c>
      <c r="C169" s="67"/>
      <c r="D169" s="67"/>
      <c r="E169" s="66" t="s">
        <v>227</v>
      </c>
      <c r="F169" s="37" t="s">
        <v>1</v>
      </c>
      <c r="G169" s="45"/>
      <c r="H169" s="51"/>
      <c r="I169" s="45"/>
      <c r="J169" s="18" t="s">
        <v>126</v>
      </c>
      <c r="K169" s="8"/>
      <c r="L169" s="10"/>
      <c r="M169" s="89"/>
      <c r="N169" s="6"/>
    </row>
    <row r="170" spans="1:15" s="64" customFormat="1" ht="21" customHeight="1" thickBot="1" x14ac:dyDescent="0.35">
      <c r="A170" s="58" t="s">
        <v>102</v>
      </c>
      <c r="B170" s="81"/>
      <c r="C170" s="16"/>
      <c r="D170" s="16"/>
      <c r="E170" s="19"/>
      <c r="F170" s="36"/>
      <c r="G170" s="46" t="str">
        <f>IF(H170="◄","◄",IF(H170="ok","►",""))</f>
        <v>◄</v>
      </c>
      <c r="H170" s="47" t="str">
        <f>IF(H171&gt;0,"OK","◄")</f>
        <v>◄</v>
      </c>
      <c r="I170" s="48" t="str">
        <f>IF(AND(J170="◄",K170="►"),"◄?►",IF(J170="◄","◄",IF(K170="►","►","")))</f>
        <v>◄</v>
      </c>
      <c r="J170" s="53" t="str">
        <f>IF(J171&gt;0,"","◄")</f>
        <v>◄</v>
      </c>
      <c r="K170" s="54" t="str">
        <f>IF(K171&gt;0,"►","")</f>
        <v/>
      </c>
      <c r="L170" s="20">
        <v>45164</v>
      </c>
      <c r="M170" s="90">
        <v>45166</v>
      </c>
      <c r="N170" s="63"/>
    </row>
    <row r="171" spans="1:15" s="64" customFormat="1" ht="15" customHeight="1" x14ac:dyDescent="0.3">
      <c r="A171" s="65"/>
      <c r="B171" s="66" t="s">
        <v>229</v>
      </c>
      <c r="C171" s="67"/>
      <c r="D171" s="67"/>
      <c r="E171" s="66" t="s">
        <v>230</v>
      </c>
      <c r="F171" s="37" t="s">
        <v>1</v>
      </c>
      <c r="G171" s="49" t="str">
        <f>IF(H171&gt;0,"ok","◄")</f>
        <v>◄</v>
      </c>
      <c r="H171" s="50"/>
      <c r="I171" s="49" t="str">
        <f>IF(AND(J171="",K171&gt;0),"?",IF(J171="","◄",IF(K171&gt;=1,"►","")))</f>
        <v>◄</v>
      </c>
      <c r="J171" s="55"/>
      <c r="K171" s="56"/>
      <c r="L171" s="1"/>
      <c r="M171" s="88"/>
      <c r="N171" s="63"/>
    </row>
    <row r="172" spans="1:15" s="64" customFormat="1" ht="15" customHeight="1" x14ac:dyDescent="0.3">
      <c r="A172" s="58" t="s">
        <v>103</v>
      </c>
      <c r="B172" s="81"/>
      <c r="C172" s="16"/>
      <c r="D172" s="16"/>
      <c r="E172" s="19"/>
      <c r="F172" s="61"/>
      <c r="G172" s="45"/>
      <c r="H172" s="70" t="str">
        <f>RIGHT(E171,13)</f>
        <v xml:space="preserve"> N°. 3 /2023 </v>
      </c>
      <c r="I172" s="45"/>
      <c r="J172" s="61"/>
      <c r="K172" s="61"/>
      <c r="L172" s="20">
        <v>45164</v>
      </c>
      <c r="M172" s="90">
        <f>M170</f>
        <v>45166</v>
      </c>
      <c r="N172" s="63"/>
    </row>
    <row r="173" spans="1:15" s="64" customFormat="1" ht="15" customHeight="1" x14ac:dyDescent="0.3">
      <c r="A173" s="65"/>
      <c r="B173" s="66" t="s">
        <v>231</v>
      </c>
      <c r="C173" s="67"/>
      <c r="D173" s="67"/>
      <c r="E173" s="66" t="s">
        <v>230</v>
      </c>
      <c r="F173" s="37" t="s">
        <v>1</v>
      </c>
      <c r="G173" s="45"/>
      <c r="H173" s="51"/>
      <c r="I173" s="45"/>
      <c r="J173" s="18" t="s">
        <v>126</v>
      </c>
      <c r="K173" s="8"/>
      <c r="L173" s="10"/>
      <c r="M173" s="89"/>
      <c r="N173" s="63"/>
    </row>
    <row r="174" spans="1:15" s="64" customFormat="1" ht="19.8" customHeight="1" x14ac:dyDescent="0.3">
      <c r="A174" s="58" t="s">
        <v>89</v>
      </c>
      <c r="B174" s="81"/>
      <c r="C174" s="60"/>
      <c r="D174" s="60"/>
      <c r="E174" s="60"/>
      <c r="F174" s="61"/>
      <c r="G174" s="45"/>
      <c r="H174" s="51"/>
      <c r="I174" s="45"/>
      <c r="J174" s="61"/>
      <c r="K174" s="61"/>
      <c r="L174" s="20">
        <v>45164</v>
      </c>
      <c r="M174" s="90">
        <f>M172</f>
        <v>45166</v>
      </c>
      <c r="N174" s="6"/>
    </row>
    <row r="175" spans="1:15" s="64" customFormat="1" ht="15" customHeight="1" x14ac:dyDescent="0.3">
      <c r="A175" s="65"/>
      <c r="B175" s="66" t="s">
        <v>232</v>
      </c>
      <c r="C175" s="67"/>
      <c r="D175" s="67"/>
      <c r="E175" s="66" t="s">
        <v>230</v>
      </c>
      <c r="F175" s="37" t="s">
        <v>1</v>
      </c>
      <c r="G175" s="45"/>
      <c r="H175" s="51"/>
      <c r="I175" s="45"/>
      <c r="J175" s="18" t="s">
        <v>126</v>
      </c>
      <c r="K175" s="8"/>
      <c r="L175" s="10"/>
      <c r="M175" s="89"/>
      <c r="N175" s="63"/>
    </row>
    <row r="176" spans="1:15" s="64" customFormat="1" ht="20.399999999999999" customHeight="1" x14ac:dyDescent="0.3">
      <c r="A176" s="58" t="s">
        <v>90</v>
      </c>
      <c r="B176" s="81"/>
      <c r="C176" s="60"/>
      <c r="D176" s="60"/>
      <c r="E176" s="60"/>
      <c r="F176" s="61"/>
      <c r="G176" s="45"/>
      <c r="H176" s="51"/>
      <c r="I176" s="45"/>
      <c r="J176" s="61"/>
      <c r="K176" s="61"/>
      <c r="L176" s="20">
        <v>45164</v>
      </c>
      <c r="M176" s="90">
        <f>M174</f>
        <v>45166</v>
      </c>
      <c r="N176" s="6"/>
    </row>
    <row r="177" spans="1:15" s="64" customFormat="1" ht="15" customHeight="1" thickBot="1" x14ac:dyDescent="0.35">
      <c r="A177" s="65"/>
      <c r="B177" s="66" t="s">
        <v>233</v>
      </c>
      <c r="C177" s="67"/>
      <c r="D177" s="67"/>
      <c r="E177" s="66" t="s">
        <v>230</v>
      </c>
      <c r="F177" s="37" t="s">
        <v>1</v>
      </c>
      <c r="G177" s="45"/>
      <c r="H177" s="51"/>
      <c r="I177" s="45"/>
      <c r="J177" s="18" t="s">
        <v>126</v>
      </c>
      <c r="K177" s="8"/>
      <c r="L177" s="10"/>
      <c r="M177" s="89"/>
      <c r="N177" s="63"/>
    </row>
    <row r="178" spans="1:15" s="64" customFormat="1" ht="15" customHeight="1" thickBot="1" x14ac:dyDescent="0.35">
      <c r="A178" s="58" t="s">
        <v>105</v>
      </c>
      <c r="B178" s="81"/>
      <c r="C178" s="60"/>
      <c r="D178" s="60"/>
      <c r="E178" s="60"/>
      <c r="F178" s="61"/>
      <c r="G178" s="46" t="str">
        <f>IF(H178="◄","◄",IF(H178="ok","►",""))</f>
        <v>◄</v>
      </c>
      <c r="H178" s="47" t="str">
        <f>IF(H179&gt;0,"OK","◄")</f>
        <v>◄</v>
      </c>
      <c r="I178" s="48" t="str">
        <f>IF(AND(J178="◄",K178="►"),"◄?►",IF(J178="◄","◄",IF(K178="►","►","")))</f>
        <v>◄</v>
      </c>
      <c r="J178" s="53" t="str">
        <f>IF(J179&gt;0,"","◄")</f>
        <v>◄</v>
      </c>
      <c r="K178" s="54" t="str">
        <f>IF(K179&gt;0,"►","")</f>
        <v/>
      </c>
      <c r="L178" s="20">
        <v>45220</v>
      </c>
      <c r="M178" s="90">
        <v>45222</v>
      </c>
      <c r="N178" s="63"/>
    </row>
    <row r="179" spans="1:15" s="64" customFormat="1" ht="15" customHeight="1" x14ac:dyDescent="0.3">
      <c r="A179" s="65"/>
      <c r="B179" s="66" t="s">
        <v>234</v>
      </c>
      <c r="C179" s="67"/>
      <c r="D179" s="67"/>
      <c r="E179" s="66" t="s">
        <v>235</v>
      </c>
      <c r="F179" s="37" t="s">
        <v>1</v>
      </c>
      <c r="G179" s="49" t="str">
        <f>IF(H179&gt;0,"ok","◄")</f>
        <v>◄</v>
      </c>
      <c r="H179" s="50"/>
      <c r="I179" s="49" t="str">
        <f>IF(AND(J179="",K179&gt;0),"?",IF(J179="","◄",IF(K179&gt;=1,"►","")))</f>
        <v>◄</v>
      </c>
      <c r="J179" s="55"/>
      <c r="K179" s="56"/>
      <c r="L179" s="1"/>
      <c r="M179" s="88"/>
      <c r="N179" s="63"/>
    </row>
    <row r="180" spans="1:15" s="64" customFormat="1" ht="15" customHeight="1" x14ac:dyDescent="0.3">
      <c r="A180" s="58" t="s">
        <v>104</v>
      </c>
      <c r="B180" s="81"/>
      <c r="C180" s="60"/>
      <c r="D180" s="60"/>
      <c r="E180" s="60"/>
      <c r="F180" s="61"/>
      <c r="G180" s="45"/>
      <c r="H180" s="70" t="str">
        <f>RIGHT(E179,13)</f>
        <v xml:space="preserve"> N°. 4 /2023 </v>
      </c>
      <c r="I180" s="45"/>
      <c r="J180" s="61"/>
      <c r="K180" s="61"/>
      <c r="L180" s="20">
        <v>45220</v>
      </c>
      <c r="M180" s="90">
        <f>M178</f>
        <v>45222</v>
      </c>
      <c r="N180" s="63"/>
    </row>
    <row r="181" spans="1:15" s="64" customFormat="1" ht="15" customHeight="1" x14ac:dyDescent="0.3">
      <c r="A181" s="65"/>
      <c r="B181" s="66" t="s">
        <v>236</v>
      </c>
      <c r="C181" s="67"/>
      <c r="D181" s="67"/>
      <c r="E181" s="66" t="s">
        <v>235</v>
      </c>
      <c r="F181" s="37" t="s">
        <v>1</v>
      </c>
      <c r="G181" s="45"/>
      <c r="H181" s="51"/>
      <c r="I181" s="45"/>
      <c r="J181" s="18" t="s">
        <v>126</v>
      </c>
      <c r="K181" s="8"/>
      <c r="L181" s="10"/>
      <c r="M181" s="89"/>
      <c r="N181" s="63"/>
    </row>
    <row r="182" spans="1:15" s="64" customFormat="1" ht="15" customHeight="1" x14ac:dyDescent="0.3">
      <c r="A182" s="58" t="s">
        <v>91</v>
      </c>
      <c r="B182" s="81"/>
      <c r="C182" s="60"/>
      <c r="D182" s="60"/>
      <c r="E182" s="60"/>
      <c r="F182" s="61"/>
      <c r="G182" s="45"/>
      <c r="H182" s="51"/>
      <c r="I182" s="45"/>
      <c r="J182" s="61"/>
      <c r="K182" s="61"/>
      <c r="L182" s="20">
        <v>45220</v>
      </c>
      <c r="M182" s="90">
        <f>M180</f>
        <v>45222</v>
      </c>
      <c r="N182" s="6"/>
    </row>
    <row r="183" spans="1:15" s="64" customFormat="1" ht="15" customHeight="1" x14ac:dyDescent="0.3">
      <c r="A183" s="65"/>
      <c r="B183" s="66" t="s">
        <v>237</v>
      </c>
      <c r="C183" s="67"/>
      <c r="D183" s="67"/>
      <c r="E183" s="66" t="s">
        <v>235</v>
      </c>
      <c r="F183" s="37" t="s">
        <v>1</v>
      </c>
      <c r="G183" s="45"/>
      <c r="H183" s="51"/>
      <c r="I183" s="45"/>
      <c r="J183" s="18" t="s">
        <v>126</v>
      </c>
      <c r="K183" s="8"/>
      <c r="L183" s="10"/>
      <c r="M183" s="89"/>
      <c r="N183" s="63"/>
    </row>
    <row r="184" spans="1:15" s="64" customFormat="1" ht="15" customHeight="1" x14ac:dyDescent="0.3">
      <c r="A184" s="58" t="s">
        <v>106</v>
      </c>
      <c r="B184" s="81"/>
      <c r="C184" s="60"/>
      <c r="D184" s="60"/>
      <c r="E184" s="60"/>
      <c r="F184" s="61"/>
      <c r="G184" s="45"/>
      <c r="H184" s="51"/>
      <c r="I184" s="45"/>
      <c r="J184" s="61"/>
      <c r="K184" s="61"/>
      <c r="L184" s="20">
        <v>45220</v>
      </c>
      <c r="M184" s="90">
        <f>M182</f>
        <v>45222</v>
      </c>
      <c r="N184" s="6"/>
    </row>
    <row r="185" spans="1:15" s="64" customFormat="1" ht="15" customHeight="1" thickBot="1" x14ac:dyDescent="0.35">
      <c r="A185" s="65"/>
      <c r="B185" s="66" t="s">
        <v>238</v>
      </c>
      <c r="C185" s="67"/>
      <c r="D185" s="67"/>
      <c r="E185" s="66" t="s">
        <v>235</v>
      </c>
      <c r="F185" s="37" t="s">
        <v>1</v>
      </c>
      <c r="G185" s="45"/>
      <c r="H185" s="51"/>
      <c r="I185" s="45"/>
      <c r="J185" s="18" t="s">
        <v>126</v>
      </c>
      <c r="K185" s="8"/>
      <c r="L185" s="10"/>
      <c r="M185" s="89"/>
      <c r="N185" s="63"/>
    </row>
    <row r="186" spans="1:15" s="64" customFormat="1" ht="15" customHeight="1" thickBot="1" x14ac:dyDescent="0.35">
      <c r="A186" s="58" t="s">
        <v>108</v>
      </c>
      <c r="B186" s="81"/>
      <c r="C186" s="60"/>
      <c r="D186" s="60"/>
      <c r="E186" s="60"/>
      <c r="F186" s="61"/>
      <c r="G186" s="46" t="str">
        <f>IF(H186="◄","◄",IF(H186="ok","►",""))</f>
        <v>◄</v>
      </c>
      <c r="H186" s="47" t="str">
        <f>IF(H187&gt;0,"OK","◄")</f>
        <v>◄</v>
      </c>
      <c r="I186" s="48" t="str">
        <f>IF(AND(J186="◄",K186="►"),"◄?►",IF(J186="◄","◄",IF(K186="►","►","")))</f>
        <v>◄</v>
      </c>
      <c r="J186" s="53" t="str">
        <f>IF(J187&gt;0,"","◄")</f>
        <v>◄</v>
      </c>
      <c r="K186" s="54" t="str">
        <f>IF(K187&gt;0,"►","")</f>
        <v/>
      </c>
      <c r="L186" s="20">
        <v>45311</v>
      </c>
      <c r="M186" s="90">
        <v>45313</v>
      </c>
      <c r="N186" s="63"/>
    </row>
    <row r="187" spans="1:15" s="64" customFormat="1" ht="15" customHeight="1" x14ac:dyDescent="0.3">
      <c r="A187" s="65"/>
      <c r="B187" s="66" t="s">
        <v>239</v>
      </c>
      <c r="C187" s="67"/>
      <c r="D187" s="67"/>
      <c r="E187" s="66" t="s">
        <v>240</v>
      </c>
      <c r="F187" s="37" t="s">
        <v>1</v>
      </c>
      <c r="G187" s="49" t="str">
        <f>IF(H187&gt;0,"ok","◄")</f>
        <v>◄</v>
      </c>
      <c r="H187" s="50"/>
      <c r="I187" s="49" t="str">
        <f>IF(AND(J187="",K187&gt;0),"?",IF(J187="","◄",IF(K187&gt;=1,"►","")))</f>
        <v>◄</v>
      </c>
      <c r="J187" s="55"/>
      <c r="K187" s="56"/>
      <c r="L187" s="1"/>
      <c r="M187" s="88"/>
      <c r="N187" s="63"/>
    </row>
    <row r="188" spans="1:15" s="64" customFormat="1" ht="19.8" customHeight="1" x14ac:dyDescent="0.3">
      <c r="A188" s="58" t="s">
        <v>109</v>
      </c>
      <c r="B188" s="81"/>
      <c r="C188" s="60"/>
      <c r="D188" s="60"/>
      <c r="E188" s="60"/>
      <c r="F188" s="61"/>
      <c r="G188" s="45"/>
      <c r="H188" s="70" t="str">
        <f>RIGHT(E187,13)</f>
        <v xml:space="preserve"> N°. 1 /2024 </v>
      </c>
      <c r="I188" s="45"/>
      <c r="J188" s="61"/>
      <c r="K188" s="61"/>
      <c r="L188" s="20">
        <v>45311</v>
      </c>
      <c r="M188" s="90">
        <v>45313</v>
      </c>
      <c r="N188" s="63"/>
    </row>
    <row r="189" spans="1:15" s="64" customFormat="1" ht="15" customHeight="1" x14ac:dyDescent="0.3">
      <c r="A189" s="65"/>
      <c r="B189" s="66" t="s">
        <v>241</v>
      </c>
      <c r="C189" s="67"/>
      <c r="D189" s="67"/>
      <c r="E189" s="66" t="s">
        <v>240</v>
      </c>
      <c r="F189" s="37" t="s">
        <v>1</v>
      </c>
      <c r="G189" s="45"/>
      <c r="H189" s="51"/>
      <c r="I189" s="45"/>
      <c r="J189" s="18" t="s">
        <v>126</v>
      </c>
      <c r="K189" s="8"/>
      <c r="L189" s="10"/>
      <c r="M189" s="89"/>
      <c r="N189" s="63"/>
    </row>
    <row r="190" spans="1:15" ht="15.6" x14ac:dyDescent="0.3">
      <c r="A190" s="58" t="s">
        <v>110</v>
      </c>
      <c r="B190" s="81"/>
      <c r="C190" s="60"/>
      <c r="D190" s="60"/>
      <c r="E190" s="60"/>
      <c r="F190" s="61"/>
      <c r="G190" s="45"/>
      <c r="H190" s="51"/>
      <c r="I190" s="45"/>
      <c r="J190" s="61"/>
      <c r="K190" s="61"/>
      <c r="L190" s="20">
        <v>45311</v>
      </c>
      <c r="M190" s="90">
        <v>45313</v>
      </c>
      <c r="N190" s="6"/>
      <c r="O190" s="69"/>
    </row>
    <row r="191" spans="1:15" x14ac:dyDescent="0.3">
      <c r="A191" s="65"/>
      <c r="B191" s="66" t="s">
        <v>242</v>
      </c>
      <c r="C191" s="67"/>
      <c r="D191" s="67"/>
      <c r="E191" s="66" t="s">
        <v>240</v>
      </c>
      <c r="F191" s="37" t="s">
        <v>1</v>
      </c>
      <c r="G191" s="45"/>
      <c r="H191" s="51"/>
      <c r="I191" s="45"/>
      <c r="J191" s="18" t="s">
        <v>126</v>
      </c>
      <c r="K191" s="8"/>
      <c r="L191" s="10"/>
      <c r="M191" s="89"/>
      <c r="N191" s="63"/>
      <c r="O191" s="69"/>
    </row>
    <row r="192" spans="1:15" ht="15.6" x14ac:dyDescent="0.3">
      <c r="A192" s="58" t="s">
        <v>111</v>
      </c>
      <c r="B192" s="81"/>
      <c r="C192" s="60"/>
      <c r="D192" s="60"/>
      <c r="E192" s="60"/>
      <c r="F192" s="61"/>
      <c r="G192" s="45"/>
      <c r="H192" s="51"/>
      <c r="I192" s="45"/>
      <c r="J192" s="61"/>
      <c r="K192" s="61"/>
      <c r="L192" s="20">
        <v>45311</v>
      </c>
      <c r="M192" s="90">
        <v>45313</v>
      </c>
      <c r="N192" s="6"/>
      <c r="O192" s="69"/>
    </row>
    <row r="193" spans="1:15" ht="15" thickBot="1" x14ac:dyDescent="0.35">
      <c r="A193" s="65"/>
      <c r="B193" s="66" t="s">
        <v>243</v>
      </c>
      <c r="C193" s="67"/>
      <c r="D193" s="67"/>
      <c r="E193" s="66" t="s">
        <v>240</v>
      </c>
      <c r="F193" s="37" t="s">
        <v>1</v>
      </c>
      <c r="G193" s="45"/>
      <c r="H193" s="51"/>
      <c r="I193" s="45"/>
      <c r="J193" s="18" t="s">
        <v>126</v>
      </c>
      <c r="K193" s="8"/>
      <c r="L193" s="10"/>
      <c r="M193" s="89"/>
      <c r="N193" s="63"/>
      <c r="O193" s="69"/>
    </row>
    <row r="194" spans="1:15" ht="16.2" thickBot="1" x14ac:dyDescent="0.35">
      <c r="A194" s="58" t="s">
        <v>112</v>
      </c>
      <c r="B194" s="81"/>
      <c r="C194" s="60"/>
      <c r="D194" s="60"/>
      <c r="E194" s="60"/>
      <c r="F194" s="61"/>
      <c r="G194" s="45"/>
      <c r="H194" s="51"/>
      <c r="I194" s="45"/>
      <c r="J194" s="53" t="s">
        <v>4</v>
      </c>
      <c r="K194" s="54" t="s">
        <v>4</v>
      </c>
      <c r="L194" s="20" t="s">
        <v>5</v>
      </c>
      <c r="M194" s="90">
        <v>45384</v>
      </c>
      <c r="N194" s="6"/>
      <c r="O194" s="69"/>
    </row>
    <row r="195" spans="1:15" x14ac:dyDescent="0.3">
      <c r="A195" s="65"/>
      <c r="B195" s="66" t="s">
        <v>243</v>
      </c>
      <c r="C195" s="67"/>
      <c r="D195" s="67"/>
      <c r="E195" s="66" t="s">
        <v>240</v>
      </c>
      <c r="F195" s="37" t="s">
        <v>1</v>
      </c>
      <c r="G195" s="45"/>
      <c r="H195" s="51"/>
      <c r="I195" s="45"/>
      <c r="J195" s="18" t="s">
        <v>126</v>
      </c>
      <c r="K195" s="8"/>
      <c r="L195" s="10"/>
      <c r="M195" s="89"/>
      <c r="N195" s="63"/>
      <c r="O195" s="69"/>
    </row>
    <row r="196" spans="1:15" ht="32.4" customHeight="1" x14ac:dyDescent="0.3">
      <c r="A196" s="118" t="s">
        <v>113</v>
      </c>
      <c r="B196" s="119"/>
      <c r="C196" s="119"/>
      <c r="D196" s="119"/>
      <c r="E196" s="120"/>
      <c r="F196" s="61"/>
      <c r="G196" s="45"/>
      <c r="H196" s="51"/>
      <c r="I196" s="45"/>
      <c r="J196" s="61"/>
      <c r="K196" s="61"/>
      <c r="L196" s="20" t="s">
        <v>5</v>
      </c>
      <c r="M196" s="90">
        <v>45384</v>
      </c>
      <c r="N196" s="6"/>
      <c r="O196" s="69"/>
    </row>
    <row r="197" spans="1:15" x14ac:dyDescent="0.3">
      <c r="A197" s="65"/>
      <c r="B197" s="66" t="s">
        <v>244</v>
      </c>
      <c r="C197" s="67"/>
      <c r="D197" s="67"/>
      <c r="E197" s="66" t="s">
        <v>240</v>
      </c>
      <c r="F197" s="37" t="s">
        <v>1</v>
      </c>
      <c r="G197" s="45"/>
      <c r="H197" s="51"/>
      <c r="I197" s="45"/>
      <c r="J197" s="18" t="s">
        <v>126</v>
      </c>
      <c r="K197" s="8"/>
      <c r="L197" s="10"/>
      <c r="M197" s="89"/>
      <c r="N197" s="63"/>
      <c r="O197" s="69"/>
    </row>
    <row r="198" spans="1:15" ht="15.6" x14ac:dyDescent="0.3">
      <c r="A198" s="58" t="s">
        <v>114</v>
      </c>
      <c r="B198" s="81"/>
      <c r="C198" s="60"/>
      <c r="D198" s="60"/>
      <c r="E198" s="60"/>
      <c r="F198" s="61"/>
      <c r="G198" s="45"/>
      <c r="H198" s="51"/>
      <c r="I198" s="45"/>
      <c r="J198" s="61"/>
      <c r="K198" s="61"/>
      <c r="L198" s="20" t="s">
        <v>5</v>
      </c>
      <c r="M198" s="90">
        <v>45384</v>
      </c>
      <c r="N198" s="6"/>
      <c r="O198" s="69"/>
    </row>
    <row r="199" spans="1:15" x14ac:dyDescent="0.3">
      <c r="A199" s="65"/>
      <c r="B199" s="66" t="s">
        <v>244</v>
      </c>
      <c r="C199" s="67"/>
      <c r="D199" s="67"/>
      <c r="E199" s="66" t="s">
        <v>240</v>
      </c>
      <c r="F199" s="37" t="s">
        <v>1</v>
      </c>
      <c r="G199" s="45"/>
      <c r="H199" s="51"/>
      <c r="I199" s="45"/>
      <c r="J199" s="18" t="s">
        <v>126</v>
      </c>
      <c r="K199" s="8"/>
      <c r="L199" s="10"/>
      <c r="M199" s="89"/>
      <c r="N199" s="63"/>
      <c r="O199" s="69"/>
    </row>
    <row r="200" spans="1:15" ht="15.6" x14ac:dyDescent="0.3">
      <c r="A200" s="58" t="s">
        <v>115</v>
      </c>
      <c r="B200" s="81"/>
      <c r="C200" s="60"/>
      <c r="D200" s="60"/>
      <c r="E200" s="60"/>
      <c r="F200" s="61"/>
      <c r="G200" s="45"/>
      <c r="H200" s="51"/>
      <c r="I200" s="45"/>
      <c r="J200" s="61"/>
      <c r="K200" s="61"/>
      <c r="L200" s="20" t="s">
        <v>124</v>
      </c>
      <c r="M200" s="90">
        <v>45384</v>
      </c>
      <c r="N200" s="6"/>
      <c r="O200" s="69"/>
    </row>
    <row r="201" spans="1:15" ht="15" thickBot="1" x14ac:dyDescent="0.35">
      <c r="A201" s="65"/>
      <c r="B201" s="66" t="s">
        <v>245</v>
      </c>
      <c r="C201" s="67"/>
      <c r="D201" s="67"/>
      <c r="E201" s="66" t="s">
        <v>257</v>
      </c>
      <c r="F201" s="37" t="s">
        <v>1</v>
      </c>
      <c r="G201" s="45"/>
      <c r="H201" s="51"/>
      <c r="I201" s="45"/>
      <c r="J201" s="18" t="s">
        <v>126</v>
      </c>
      <c r="K201" s="8"/>
      <c r="L201" s="10"/>
      <c r="M201" s="89"/>
      <c r="N201" s="63"/>
      <c r="O201" s="69"/>
    </row>
    <row r="202" spans="1:15" s="69" customFormat="1" ht="15" customHeight="1" thickBot="1" x14ac:dyDescent="0.35">
      <c r="A202" s="86" t="s">
        <v>252</v>
      </c>
      <c r="B202" s="59"/>
      <c r="C202" s="60"/>
      <c r="D202" s="60"/>
      <c r="E202" s="60"/>
      <c r="F202" s="61"/>
      <c r="G202" s="46" t="str">
        <f>IF(H202="◄","◄",IF(H202="ok","►",""))</f>
        <v>◄</v>
      </c>
      <c r="H202" s="47" t="str">
        <f>IF(H203&gt;0,"OK","◄")</f>
        <v>◄</v>
      </c>
      <c r="I202" s="48" t="str">
        <f>IF(AND(J202="◄",K202="►"),"◄?►",IF(J202="◄","◄",IF(K202="►","►","")))</f>
        <v>◄</v>
      </c>
      <c r="J202" s="53" t="str">
        <f>IF(J203&gt;0,"","◄")</f>
        <v>◄</v>
      </c>
      <c r="K202" s="54" t="str">
        <f>IF(K203&gt;0,"►","")</f>
        <v/>
      </c>
      <c r="L202" s="20" t="s">
        <v>120</v>
      </c>
      <c r="M202" s="20">
        <v>45453</v>
      </c>
      <c r="N202" s="87"/>
    </row>
    <row r="203" spans="1:15" s="69" customFormat="1" ht="15" customHeight="1" x14ac:dyDescent="0.3">
      <c r="A203" s="65"/>
      <c r="B203" s="66" t="s">
        <v>246</v>
      </c>
      <c r="C203" s="67"/>
      <c r="D203" s="67"/>
      <c r="E203" s="66" t="s">
        <v>257</v>
      </c>
      <c r="F203" s="37" t="s">
        <v>1</v>
      </c>
      <c r="G203" s="49" t="str">
        <f>IF(H203&gt;0,"ok","◄")</f>
        <v>◄</v>
      </c>
      <c r="H203" s="50"/>
      <c r="I203" s="49" t="str">
        <f>IF(AND(J203="",K203&gt;0),"?",IF(J203="","◄",IF(K203&gt;=1,"►","")))</f>
        <v>◄</v>
      </c>
      <c r="J203" s="55"/>
      <c r="K203" s="56"/>
      <c r="L203" s="1"/>
      <c r="M203" s="88"/>
      <c r="N203" s="6"/>
      <c r="O203"/>
    </row>
    <row r="204" spans="1:15" s="69" customFormat="1" ht="26.4" customHeight="1" x14ac:dyDescent="0.3">
      <c r="A204" s="116" t="s">
        <v>256</v>
      </c>
      <c r="B204" s="117"/>
      <c r="C204" s="117"/>
      <c r="D204" s="117"/>
      <c r="E204" s="117"/>
      <c r="F204" s="61"/>
      <c r="G204" s="45"/>
      <c r="H204" s="70" t="str">
        <f>RIGHT(E203,13)</f>
        <v xml:space="preserve">N°. 1 / 2024 </v>
      </c>
      <c r="I204" s="45"/>
      <c r="J204" s="61"/>
      <c r="K204" s="61"/>
      <c r="L204" s="20" t="str">
        <f>L202</f>
        <v>7-8/06/2024</v>
      </c>
      <c r="M204" s="62">
        <f>M202</f>
        <v>45453</v>
      </c>
      <c r="N204" s="87"/>
    </row>
    <row r="205" spans="1:15" s="69" customFormat="1" ht="15" customHeight="1" x14ac:dyDescent="0.3">
      <c r="A205" s="65"/>
      <c r="B205" s="66" t="s">
        <v>248</v>
      </c>
      <c r="C205" s="67"/>
      <c r="D205" s="67"/>
      <c r="E205" s="66" t="s">
        <v>247</v>
      </c>
      <c r="F205" s="37" t="s">
        <v>1</v>
      </c>
      <c r="G205" s="45"/>
      <c r="H205" s="51"/>
      <c r="I205" s="45"/>
      <c r="J205" s="18" t="s">
        <v>126</v>
      </c>
      <c r="K205" s="8"/>
      <c r="L205" s="10"/>
      <c r="M205" s="89"/>
      <c r="N205" s="6"/>
      <c r="O205"/>
    </row>
    <row r="206" spans="1:15" s="69" customFormat="1" ht="15" customHeight="1" x14ac:dyDescent="0.3">
      <c r="A206" s="86" t="s">
        <v>253</v>
      </c>
      <c r="B206" s="59"/>
      <c r="C206" s="60"/>
      <c r="D206" s="60"/>
      <c r="E206" s="60"/>
      <c r="F206" s="61"/>
      <c r="G206" s="45"/>
      <c r="H206" s="51"/>
      <c r="I206" s="45"/>
      <c r="J206" s="61"/>
      <c r="K206" s="61"/>
      <c r="L206" s="20" t="str">
        <f>L204</f>
        <v>7-8/06/2024</v>
      </c>
      <c r="M206" s="62">
        <f>M204</f>
        <v>45453</v>
      </c>
      <c r="N206" s="87"/>
    </row>
    <row r="207" spans="1:15" s="69" customFormat="1" ht="15" customHeight="1" x14ac:dyDescent="0.3">
      <c r="A207" s="65"/>
      <c r="B207" s="66" t="s">
        <v>249</v>
      </c>
      <c r="C207" s="67"/>
      <c r="D207" s="67"/>
      <c r="E207" s="66" t="s">
        <v>247</v>
      </c>
      <c r="F207" s="37" t="s">
        <v>1</v>
      </c>
      <c r="G207" s="45"/>
      <c r="H207" s="51"/>
      <c r="I207" s="45"/>
      <c r="J207" s="18" t="s">
        <v>126</v>
      </c>
      <c r="K207" s="8"/>
      <c r="L207" s="10"/>
      <c r="M207" s="89"/>
      <c r="N207" s="6"/>
      <c r="O207"/>
    </row>
    <row r="208" spans="1:15" s="69" customFormat="1" ht="15" customHeight="1" x14ac:dyDescent="0.3">
      <c r="A208" s="86" t="s">
        <v>254</v>
      </c>
      <c r="B208" s="59"/>
      <c r="C208" s="60"/>
      <c r="D208" s="60"/>
      <c r="E208" s="60"/>
      <c r="F208" s="61"/>
      <c r="G208" s="45"/>
      <c r="H208" s="51"/>
      <c r="I208" s="45"/>
      <c r="J208" s="61"/>
      <c r="K208" s="61"/>
      <c r="L208" s="20" t="str">
        <f>L206</f>
        <v>7-8/06/2024</v>
      </c>
      <c r="M208" s="62">
        <f>M206</f>
        <v>45453</v>
      </c>
      <c r="N208" s="87"/>
    </row>
    <row r="209" spans="1:15" s="69" customFormat="1" ht="15" customHeight="1" x14ac:dyDescent="0.3">
      <c r="A209" s="65"/>
      <c r="B209" s="66" t="s">
        <v>250</v>
      </c>
      <c r="C209" s="67"/>
      <c r="D209" s="67"/>
      <c r="E209" s="66" t="s">
        <v>247</v>
      </c>
      <c r="F209" s="37" t="s">
        <v>1</v>
      </c>
      <c r="G209" s="45"/>
      <c r="H209" s="51"/>
      <c r="I209" s="45"/>
      <c r="J209" s="18" t="s">
        <v>126</v>
      </c>
      <c r="K209" s="8"/>
      <c r="L209" s="10"/>
      <c r="M209" s="89"/>
      <c r="N209" s="6"/>
      <c r="O209"/>
    </row>
    <row r="210" spans="1:15" s="69" customFormat="1" ht="28.8" customHeight="1" x14ac:dyDescent="0.3">
      <c r="A210" s="116" t="s">
        <v>255</v>
      </c>
      <c r="B210" s="117"/>
      <c r="C210" s="117"/>
      <c r="D210" s="117"/>
      <c r="E210" s="117"/>
      <c r="F210" s="61"/>
      <c r="G210" s="45"/>
      <c r="H210" s="51"/>
      <c r="I210" s="45"/>
      <c r="J210" s="61"/>
      <c r="K210" s="61"/>
      <c r="L210" s="62" t="str">
        <f>L208</f>
        <v>7-8/06/2024</v>
      </c>
      <c r="M210" s="95">
        <f>M208</f>
        <v>45453</v>
      </c>
      <c r="N210" s="87"/>
    </row>
    <row r="211" spans="1:15" s="69" customFormat="1" ht="15" customHeight="1" thickBot="1" x14ac:dyDescent="0.35">
      <c r="A211" s="65"/>
      <c r="B211" s="66" t="s">
        <v>251</v>
      </c>
      <c r="C211" s="67"/>
      <c r="D211" s="67"/>
      <c r="E211" s="66" t="s">
        <v>247</v>
      </c>
      <c r="F211" s="37" t="s">
        <v>1</v>
      </c>
      <c r="G211" s="45"/>
      <c r="H211" s="51"/>
      <c r="I211" s="45"/>
      <c r="J211" s="18" t="s">
        <v>126</v>
      </c>
      <c r="K211" s="8"/>
      <c r="L211" s="10"/>
      <c r="M211" s="96"/>
      <c r="N211" s="6"/>
      <c r="O211"/>
    </row>
    <row r="212" spans="1:15" s="69" customFormat="1" ht="15" customHeight="1" thickBot="1" x14ac:dyDescent="0.35">
      <c r="A212" s="86" t="s">
        <v>258</v>
      </c>
      <c r="B212" s="59"/>
      <c r="C212" s="60"/>
      <c r="D212" s="60"/>
      <c r="E212" s="60"/>
      <c r="F212" s="61"/>
      <c r="G212" s="121" t="str">
        <f>IF(H212="◄","◄",IF(H212="ok","►",""))</f>
        <v>◄</v>
      </c>
      <c r="H212" s="122" t="str">
        <f>IF(H213&gt;0,"OK","◄")</f>
        <v>◄</v>
      </c>
      <c r="I212" s="87" t="str">
        <f>IF(AND(J212="◄",K212="►"),"◄?►",IF(J212="◄","◄",IF(K212="►","►","")))</f>
        <v>◄</v>
      </c>
      <c r="J212" s="53" t="str">
        <f>IF(J213&gt;0,"","◄")</f>
        <v>◄</v>
      </c>
      <c r="K212" s="54" t="str">
        <f>IF(K213&gt;0,"►","")</f>
        <v/>
      </c>
      <c r="L212" s="62">
        <v>45528</v>
      </c>
      <c r="M212" s="95">
        <v>45530</v>
      </c>
      <c r="N212" s="87"/>
    </row>
    <row r="213" spans="1:15" s="69" customFormat="1" ht="15" customHeight="1" x14ac:dyDescent="0.3">
      <c r="A213" s="65"/>
      <c r="B213" s="66" t="s">
        <v>259</v>
      </c>
      <c r="C213" s="67"/>
      <c r="D213" s="67"/>
      <c r="E213" s="66" t="s">
        <v>260</v>
      </c>
      <c r="F213" s="37" t="s">
        <v>1</v>
      </c>
      <c r="G213" s="49" t="str">
        <f>IF(H213&gt;0,"ok","◄")</f>
        <v>◄</v>
      </c>
      <c r="H213" s="50"/>
      <c r="I213" s="49" t="str">
        <f>IF(AND(J213="",K213&gt;0),"?",IF(J213="","◄",IF(K213&gt;=1,"►","")))</f>
        <v>◄</v>
      </c>
      <c r="J213" s="55"/>
      <c r="K213" s="56"/>
      <c r="L213" s="1"/>
      <c r="M213" s="123"/>
      <c r="N213" s="6"/>
      <c r="O213"/>
    </row>
    <row r="214" spans="1:15" s="69" customFormat="1" ht="15" customHeight="1" x14ac:dyDescent="0.3">
      <c r="A214" s="86" t="s">
        <v>261</v>
      </c>
      <c r="B214" s="59"/>
      <c r="C214" s="60"/>
      <c r="D214" s="60"/>
      <c r="E214" s="60"/>
      <c r="F214" s="61"/>
      <c r="G214" s="45"/>
      <c r="H214" s="70" t="str">
        <f>RIGHT(E213,12)</f>
        <v>N°. 3 / 2024</v>
      </c>
      <c r="I214" s="45"/>
      <c r="J214" s="61"/>
      <c r="K214" s="61"/>
      <c r="L214" s="62">
        <v>45528</v>
      </c>
      <c r="M214" s="95">
        <v>45530</v>
      </c>
      <c r="N214" s="87"/>
    </row>
    <row r="215" spans="1:15" s="69" customFormat="1" ht="15" customHeight="1" x14ac:dyDescent="0.3">
      <c r="A215" s="65"/>
      <c r="B215" s="66" t="s">
        <v>262</v>
      </c>
      <c r="C215" s="67"/>
      <c r="D215" s="67"/>
      <c r="E215" s="66" t="s">
        <v>260</v>
      </c>
      <c r="F215" s="37" t="s">
        <v>1</v>
      </c>
      <c r="G215" s="45"/>
      <c r="H215" s="51"/>
      <c r="I215" s="45"/>
      <c r="J215" s="18" t="s">
        <v>126</v>
      </c>
      <c r="K215" s="8"/>
      <c r="L215" s="10"/>
      <c r="M215" s="96"/>
      <c r="N215" s="6"/>
      <c r="O215"/>
    </row>
    <row r="216" spans="1:15" s="69" customFormat="1" ht="15" customHeight="1" x14ac:dyDescent="0.3">
      <c r="A216" s="86" t="s">
        <v>263</v>
      </c>
      <c r="B216" s="59"/>
      <c r="C216" s="60"/>
      <c r="D216" s="60"/>
      <c r="E216" s="60"/>
      <c r="F216" s="61"/>
      <c r="G216" s="45"/>
      <c r="H216" s="51"/>
      <c r="I216" s="45"/>
      <c r="J216" s="61"/>
      <c r="K216" s="61"/>
      <c r="L216" s="62">
        <v>45528</v>
      </c>
      <c r="M216" s="95">
        <v>45530</v>
      </c>
      <c r="N216" s="87"/>
    </row>
    <row r="217" spans="1:15" s="69" customFormat="1" ht="15" customHeight="1" x14ac:dyDescent="0.3">
      <c r="A217" s="65"/>
      <c r="B217" s="66" t="s">
        <v>264</v>
      </c>
      <c r="C217" s="67"/>
      <c r="D217" s="67"/>
      <c r="E217" s="66" t="s">
        <v>260</v>
      </c>
      <c r="F217" s="37" t="s">
        <v>1</v>
      </c>
      <c r="G217" s="45"/>
      <c r="H217" s="51"/>
      <c r="I217" s="45"/>
      <c r="J217" s="18" t="s">
        <v>126</v>
      </c>
      <c r="K217" s="8"/>
      <c r="L217" s="10"/>
      <c r="M217" s="96"/>
      <c r="N217" s="6"/>
      <c r="O217"/>
    </row>
    <row r="218" spans="1:15" s="69" customFormat="1" ht="15" customHeight="1" x14ac:dyDescent="0.3">
      <c r="A218" s="86" t="s">
        <v>265</v>
      </c>
      <c r="B218" s="59"/>
      <c r="C218" s="60"/>
      <c r="D218" s="60"/>
      <c r="E218" s="60"/>
      <c r="F218" s="61"/>
      <c r="G218" s="45"/>
      <c r="H218" s="51"/>
      <c r="I218" s="45"/>
      <c r="J218" s="61"/>
      <c r="K218" s="61"/>
      <c r="L218" s="62">
        <v>45528</v>
      </c>
      <c r="M218" s="95">
        <v>45530</v>
      </c>
      <c r="N218" s="87"/>
    </row>
    <row r="219" spans="1:15" s="69" customFormat="1" ht="15" customHeight="1" x14ac:dyDescent="0.3">
      <c r="A219" s="65"/>
      <c r="B219" s="66" t="s">
        <v>266</v>
      </c>
      <c r="C219" s="67"/>
      <c r="D219" s="67"/>
      <c r="E219" s="66" t="s">
        <v>260</v>
      </c>
      <c r="F219" s="37" t="s">
        <v>1</v>
      </c>
      <c r="G219" s="45"/>
      <c r="H219" s="51"/>
      <c r="I219" s="45"/>
      <c r="J219" s="18" t="s">
        <v>126</v>
      </c>
      <c r="K219" s="8"/>
      <c r="L219" s="10"/>
      <c r="M219" s="96"/>
      <c r="N219" s="6"/>
      <c r="O219"/>
    </row>
  </sheetData>
  <sheetProtection autoFilter="0"/>
  <autoFilter ref="A1:P202" xr:uid="{00000000-0001-0000-0000-000000000000}"/>
  <mergeCells count="24">
    <mergeCell ref="A204:E204"/>
    <mergeCell ref="A210:E210"/>
    <mergeCell ref="A14:E14"/>
    <mergeCell ref="A196:E196"/>
    <mergeCell ref="A18:E18"/>
    <mergeCell ref="A28:E28"/>
    <mergeCell ref="A20:E20"/>
    <mergeCell ref="A166:E166"/>
    <mergeCell ref="A62:E62"/>
    <mergeCell ref="A42:E42"/>
    <mergeCell ref="A106:E106"/>
    <mergeCell ref="A52:E52"/>
    <mergeCell ref="A22:E22"/>
    <mergeCell ref="A30:E30"/>
    <mergeCell ref="A80:E80"/>
    <mergeCell ref="A74:E74"/>
    <mergeCell ref="J2:N2"/>
    <mergeCell ref="J3:K4"/>
    <mergeCell ref="J6:K7"/>
    <mergeCell ref="A4:E4"/>
    <mergeCell ref="B5:C5"/>
    <mergeCell ref="G4:G7"/>
    <mergeCell ref="H6:H7"/>
    <mergeCell ref="B7:E7"/>
  </mergeCells>
  <conditionalFormatting sqref="G162">
    <cfRule type="cellIs" dxfId="155" priority="148" operator="equal">
      <formula>"►"</formula>
    </cfRule>
    <cfRule type="cellIs" dxfId="154" priority="145" operator="equal">
      <formula>"◄"</formula>
    </cfRule>
    <cfRule type="cellIs" priority="147" operator="equal">
      <formula>"◄"</formula>
    </cfRule>
    <cfRule type="cellIs" dxfId="153" priority="146" operator="equal">
      <formula>"•"</formula>
    </cfRule>
  </conditionalFormatting>
  <conditionalFormatting sqref="G204">
    <cfRule type="cellIs" dxfId="152" priority="48" operator="equal">
      <formula>"►"</formula>
    </cfRule>
    <cfRule type="cellIs" dxfId="151" priority="46" operator="equal">
      <formula>"•"</formula>
    </cfRule>
    <cfRule type="cellIs" priority="47" operator="equal">
      <formula>"◄"</formula>
    </cfRule>
    <cfRule type="cellIs" dxfId="150" priority="45" operator="equal">
      <formula>"◄"</formula>
    </cfRule>
  </conditionalFormatting>
  <conditionalFormatting sqref="G206:H206">
    <cfRule type="cellIs" dxfId="149" priority="54" operator="equal">
      <formula>"•"</formula>
    </cfRule>
    <cfRule type="cellIs" dxfId="148" priority="53" operator="equal">
      <formula>"◄"</formula>
    </cfRule>
    <cfRule type="cellIs" priority="55" operator="equal">
      <formula>"◄"</formula>
    </cfRule>
    <cfRule type="cellIs" dxfId="147" priority="56" operator="equal">
      <formula>"►"</formula>
    </cfRule>
  </conditionalFormatting>
  <conditionalFormatting sqref="G8:I8">
    <cfRule type="cellIs" dxfId="146" priority="209" operator="equal">
      <formula>"◄"</formula>
    </cfRule>
    <cfRule type="cellIs" priority="211" operator="equal">
      <formula>"◄"</formula>
    </cfRule>
    <cfRule type="cellIs" dxfId="145" priority="212" operator="equal">
      <formula>"►"</formula>
    </cfRule>
    <cfRule type="cellIs" dxfId="144" priority="210" operator="equal">
      <formula>"•"</formula>
    </cfRule>
  </conditionalFormatting>
  <conditionalFormatting sqref="G34:I34">
    <cfRule type="cellIs" dxfId="143" priority="202" operator="equal">
      <formula>"•"</formula>
    </cfRule>
    <cfRule type="cellIs" priority="203" operator="equal">
      <formula>"◄"</formula>
    </cfRule>
    <cfRule type="cellIs" dxfId="142" priority="204" operator="equal">
      <formula>"►"</formula>
    </cfRule>
    <cfRule type="cellIs" dxfId="141" priority="201" operator="equal">
      <formula>"◄"</formula>
    </cfRule>
  </conditionalFormatting>
  <conditionalFormatting sqref="G44:I44">
    <cfRule type="cellIs" dxfId="140" priority="198" operator="equal">
      <formula>"•"</formula>
    </cfRule>
    <cfRule type="cellIs" dxfId="139" priority="197" operator="equal">
      <formula>"◄"</formula>
    </cfRule>
    <cfRule type="cellIs" priority="199" operator="equal">
      <formula>"◄"</formula>
    </cfRule>
    <cfRule type="cellIs" dxfId="138" priority="200" operator="equal">
      <formula>"►"</formula>
    </cfRule>
  </conditionalFormatting>
  <conditionalFormatting sqref="G54:I54">
    <cfRule type="cellIs" dxfId="137" priority="40" operator="equal">
      <formula>"►"</formula>
    </cfRule>
    <cfRule type="cellIs" priority="39" operator="equal">
      <formula>"◄"</formula>
    </cfRule>
    <cfRule type="cellIs" dxfId="136" priority="38" operator="equal">
      <formula>"•"</formula>
    </cfRule>
    <cfRule type="cellIs" dxfId="135" priority="37" operator="equal">
      <formula>"◄"</formula>
    </cfRule>
  </conditionalFormatting>
  <conditionalFormatting sqref="G70:I70">
    <cfRule type="cellIs" dxfId="134" priority="36" operator="equal">
      <formula>"►"</formula>
    </cfRule>
    <cfRule type="cellIs" priority="35" operator="equal">
      <formula>"◄"</formula>
    </cfRule>
    <cfRule type="cellIs" dxfId="133" priority="34" operator="equal">
      <formula>"•"</formula>
    </cfRule>
    <cfRule type="cellIs" dxfId="132" priority="33" operator="equal">
      <formula>"◄"</formula>
    </cfRule>
  </conditionalFormatting>
  <conditionalFormatting sqref="G82:I82">
    <cfRule type="cellIs" dxfId="131" priority="188" operator="equal">
      <formula>"►"</formula>
    </cfRule>
    <cfRule type="cellIs" dxfId="130" priority="185" operator="equal">
      <formula>"◄"</formula>
    </cfRule>
    <cfRule type="cellIs" dxfId="129" priority="186" operator="equal">
      <formula>"•"</formula>
    </cfRule>
    <cfRule type="cellIs" priority="187" operator="equal">
      <formula>"◄"</formula>
    </cfRule>
  </conditionalFormatting>
  <conditionalFormatting sqref="G88:I88">
    <cfRule type="cellIs" dxfId="128" priority="29" operator="equal">
      <formula>"◄"</formula>
    </cfRule>
    <cfRule type="cellIs" dxfId="127" priority="30" operator="equal">
      <formula>"•"</formula>
    </cfRule>
    <cfRule type="cellIs" dxfId="126" priority="32" operator="equal">
      <formula>"►"</formula>
    </cfRule>
    <cfRule type="cellIs" priority="31" operator="equal">
      <formula>"◄"</formula>
    </cfRule>
  </conditionalFormatting>
  <conditionalFormatting sqref="G98:I98">
    <cfRule type="cellIs" dxfId="125" priority="228" operator="equal">
      <formula>"►"</formula>
    </cfRule>
    <cfRule type="cellIs" dxfId="124" priority="226" operator="equal">
      <formula>"•"</formula>
    </cfRule>
    <cfRule type="cellIs" dxfId="123" priority="225" operator="equal">
      <formula>"◄"</formula>
    </cfRule>
    <cfRule type="cellIs" priority="227" operator="equal">
      <formula>"◄"</formula>
    </cfRule>
  </conditionalFormatting>
  <conditionalFormatting sqref="G116:I116">
    <cfRule type="cellIs" dxfId="122" priority="224" operator="equal">
      <formula>"►"</formula>
    </cfRule>
    <cfRule type="cellIs" priority="223" operator="equal">
      <formula>"◄"</formula>
    </cfRule>
    <cfRule type="cellIs" dxfId="121" priority="222" operator="equal">
      <formula>"•"</formula>
    </cfRule>
    <cfRule type="cellIs" dxfId="120" priority="221" operator="equal">
      <formula>"◄"</formula>
    </cfRule>
  </conditionalFormatting>
  <conditionalFormatting sqref="G124:I124">
    <cfRule type="cellIs" priority="219" operator="equal">
      <formula>"◄"</formula>
    </cfRule>
    <cfRule type="cellIs" dxfId="119" priority="218" operator="equal">
      <formula>"•"</formula>
    </cfRule>
    <cfRule type="cellIs" dxfId="118" priority="217" operator="equal">
      <formula>"◄"</formula>
    </cfRule>
    <cfRule type="cellIs" dxfId="117" priority="220" operator="equal">
      <formula>"►"</formula>
    </cfRule>
  </conditionalFormatting>
  <conditionalFormatting sqref="G132:I132">
    <cfRule type="cellIs" priority="215" operator="equal">
      <formula>"◄"</formula>
    </cfRule>
    <cfRule type="cellIs" dxfId="116" priority="216" operator="equal">
      <formula>"►"</formula>
    </cfRule>
    <cfRule type="cellIs" dxfId="115" priority="213" operator="equal">
      <formula>"◄"</formula>
    </cfRule>
    <cfRule type="cellIs" dxfId="114" priority="214" operator="equal">
      <formula>"•"</formula>
    </cfRule>
  </conditionalFormatting>
  <conditionalFormatting sqref="G142:I142">
    <cfRule type="cellIs" dxfId="113" priority="165" operator="equal">
      <formula>"◄"</formula>
    </cfRule>
    <cfRule type="cellIs" dxfId="112" priority="168" operator="equal">
      <formula>"►"</formula>
    </cfRule>
    <cfRule type="cellIs" priority="167" operator="equal">
      <formula>"◄"</formula>
    </cfRule>
    <cfRule type="cellIs" dxfId="111" priority="166" operator="equal">
      <formula>"•"</formula>
    </cfRule>
  </conditionalFormatting>
  <conditionalFormatting sqref="G160:I160">
    <cfRule type="cellIs" priority="143" operator="equal">
      <formula>"◄"</formula>
    </cfRule>
    <cfRule type="cellIs" dxfId="110" priority="141" operator="equal">
      <formula>"◄"</formula>
    </cfRule>
    <cfRule type="cellIs" dxfId="109" priority="142" operator="equal">
      <formula>"•"</formula>
    </cfRule>
    <cfRule type="cellIs" dxfId="108" priority="144" operator="equal">
      <formula>"►"</formula>
    </cfRule>
  </conditionalFormatting>
  <conditionalFormatting sqref="G170:I170">
    <cfRule type="cellIs" dxfId="107" priority="140" operator="equal">
      <formula>"►"</formula>
    </cfRule>
    <cfRule type="cellIs" priority="139" operator="equal">
      <formula>"◄"</formula>
    </cfRule>
    <cfRule type="cellIs" dxfId="106" priority="138" operator="equal">
      <formula>"•"</formula>
    </cfRule>
    <cfRule type="cellIs" dxfId="105" priority="137" operator="equal">
      <formula>"◄"</formula>
    </cfRule>
  </conditionalFormatting>
  <conditionalFormatting sqref="G178:I178">
    <cfRule type="cellIs" dxfId="104" priority="133" operator="equal">
      <formula>"◄"</formula>
    </cfRule>
    <cfRule type="cellIs" priority="135" operator="equal">
      <formula>"◄"</formula>
    </cfRule>
    <cfRule type="cellIs" dxfId="103" priority="134" operator="equal">
      <formula>"•"</formula>
    </cfRule>
    <cfRule type="cellIs" dxfId="102" priority="136" operator="equal">
      <formula>"►"</formula>
    </cfRule>
  </conditionalFormatting>
  <conditionalFormatting sqref="G186:I186">
    <cfRule type="cellIs" dxfId="101" priority="97" operator="equal">
      <formula>"◄"</formula>
    </cfRule>
    <cfRule type="cellIs" dxfId="100" priority="98" operator="equal">
      <formula>"•"</formula>
    </cfRule>
    <cfRule type="cellIs" priority="99" operator="equal">
      <formula>"◄"</formula>
    </cfRule>
    <cfRule type="cellIs" dxfId="99" priority="100" operator="equal">
      <formula>"►"</formula>
    </cfRule>
  </conditionalFormatting>
  <conditionalFormatting sqref="G202:I202">
    <cfRule type="cellIs" dxfId="98" priority="41" operator="equal">
      <formula>"◄"</formula>
    </cfRule>
    <cfRule type="cellIs" dxfId="97" priority="42" operator="equal">
      <formula>"•"</formula>
    </cfRule>
    <cfRule type="cellIs" priority="43" operator="equal">
      <formula>"◄"</formula>
    </cfRule>
    <cfRule type="cellIs" dxfId="96" priority="44" operator="equal">
      <formula>"►"</formula>
    </cfRule>
  </conditionalFormatting>
  <conditionalFormatting sqref="N142:N144">
    <cfRule type="cellIs" dxfId="95" priority="184" operator="equal">
      <formula>"►"</formula>
    </cfRule>
    <cfRule type="cellIs" dxfId="94" priority="182" operator="equal">
      <formula>"•"</formula>
    </cfRule>
    <cfRule type="cellIs" priority="183" operator="equal">
      <formula>"◄"</formula>
    </cfRule>
    <cfRule type="cellIs" dxfId="93" priority="181" operator="equal">
      <formula>"◄"</formula>
    </cfRule>
  </conditionalFormatting>
  <conditionalFormatting sqref="N146">
    <cfRule type="cellIs" dxfId="92" priority="178" operator="equal">
      <formula>"•"</formula>
    </cfRule>
    <cfRule type="cellIs" dxfId="91" priority="177" operator="equal">
      <formula>"◄"</formula>
    </cfRule>
    <cfRule type="cellIs" dxfId="90" priority="180" operator="equal">
      <formula>"►"</formula>
    </cfRule>
    <cfRule type="cellIs" priority="179" operator="equal">
      <formula>"◄"</formula>
    </cfRule>
  </conditionalFormatting>
  <conditionalFormatting sqref="N148">
    <cfRule type="cellIs" dxfId="89" priority="176" operator="equal">
      <formula>"►"</formula>
    </cfRule>
    <cfRule type="cellIs" priority="175" operator="equal">
      <formula>"◄"</formula>
    </cfRule>
    <cfRule type="cellIs" dxfId="88" priority="173" operator="equal">
      <formula>"◄"</formula>
    </cfRule>
    <cfRule type="cellIs" dxfId="87" priority="174" operator="equal">
      <formula>"•"</formula>
    </cfRule>
  </conditionalFormatting>
  <conditionalFormatting sqref="N150">
    <cfRule type="cellIs" priority="171" operator="equal">
      <formula>"◄"</formula>
    </cfRule>
    <cfRule type="cellIs" dxfId="86" priority="172" operator="equal">
      <formula>"►"</formula>
    </cfRule>
    <cfRule type="cellIs" dxfId="85" priority="170" operator="equal">
      <formula>"•"</formula>
    </cfRule>
    <cfRule type="cellIs" dxfId="84" priority="169" operator="equal">
      <formula>"◄"</formula>
    </cfRule>
  </conditionalFormatting>
  <conditionalFormatting sqref="N152">
    <cfRule type="cellIs" dxfId="83" priority="161" operator="equal">
      <formula>"◄"</formula>
    </cfRule>
    <cfRule type="cellIs" priority="163" operator="equal">
      <formula>"◄"</formula>
    </cfRule>
    <cfRule type="cellIs" dxfId="82" priority="164" operator="equal">
      <formula>"►"</formula>
    </cfRule>
    <cfRule type="cellIs" dxfId="81" priority="162" operator="equal">
      <formula>"•"</formula>
    </cfRule>
  </conditionalFormatting>
  <conditionalFormatting sqref="N154">
    <cfRule type="cellIs" dxfId="80" priority="157" operator="equal">
      <formula>"◄"</formula>
    </cfRule>
    <cfRule type="cellIs" priority="159" operator="equal">
      <formula>"◄"</formula>
    </cfRule>
    <cfRule type="cellIs" dxfId="79" priority="160" operator="equal">
      <formula>"►"</formula>
    </cfRule>
    <cfRule type="cellIs" dxfId="78" priority="158" operator="equal">
      <formula>"•"</formula>
    </cfRule>
  </conditionalFormatting>
  <conditionalFormatting sqref="N156">
    <cfRule type="cellIs" dxfId="77" priority="154" operator="equal">
      <formula>"•"</formula>
    </cfRule>
    <cfRule type="cellIs" priority="155" operator="equal">
      <formula>"◄"</formula>
    </cfRule>
    <cfRule type="cellIs" dxfId="76" priority="156" operator="equal">
      <formula>"►"</formula>
    </cfRule>
    <cfRule type="cellIs" dxfId="75" priority="153" operator="equal">
      <formula>"◄"</formula>
    </cfRule>
  </conditionalFormatting>
  <conditionalFormatting sqref="N158">
    <cfRule type="cellIs" priority="151" operator="equal">
      <formula>"◄"</formula>
    </cfRule>
    <cfRule type="cellIs" dxfId="74" priority="152" operator="equal">
      <formula>"►"</formula>
    </cfRule>
    <cfRule type="cellIs" dxfId="73" priority="149" operator="equal">
      <formula>"◄"</formula>
    </cfRule>
    <cfRule type="cellIs" dxfId="72" priority="150" operator="equal">
      <formula>"•"</formula>
    </cfRule>
  </conditionalFormatting>
  <conditionalFormatting sqref="N160:N162">
    <cfRule type="cellIs" priority="115" operator="equal">
      <formula>"◄"</formula>
    </cfRule>
    <cfRule type="cellIs" dxfId="71" priority="116" operator="equal">
      <formula>"►"</formula>
    </cfRule>
    <cfRule type="cellIs" dxfId="70" priority="114" operator="equal">
      <formula>"•"</formula>
    </cfRule>
    <cfRule type="cellIs" dxfId="69" priority="113" operator="equal">
      <formula>"◄"</formula>
    </cfRule>
  </conditionalFormatting>
  <conditionalFormatting sqref="N164">
    <cfRule type="cellIs" dxfId="68" priority="112" operator="equal">
      <formula>"►"</formula>
    </cfRule>
    <cfRule type="cellIs" priority="111" operator="equal">
      <formula>"◄"</formula>
    </cfRule>
    <cfRule type="cellIs" dxfId="67" priority="110" operator="equal">
      <formula>"•"</formula>
    </cfRule>
    <cfRule type="cellIs" dxfId="66" priority="109" operator="equal">
      <formula>"◄"</formula>
    </cfRule>
  </conditionalFormatting>
  <conditionalFormatting sqref="N166">
    <cfRule type="cellIs" dxfId="65" priority="108" operator="equal">
      <formula>"►"</formula>
    </cfRule>
    <cfRule type="cellIs" priority="107" operator="equal">
      <formula>"◄"</formula>
    </cfRule>
    <cfRule type="cellIs" dxfId="64" priority="106" operator="equal">
      <formula>"•"</formula>
    </cfRule>
    <cfRule type="cellIs" dxfId="63" priority="105" operator="equal">
      <formula>"◄"</formula>
    </cfRule>
  </conditionalFormatting>
  <conditionalFormatting sqref="N168">
    <cfRule type="cellIs" dxfId="62" priority="102" operator="equal">
      <formula>"•"</formula>
    </cfRule>
    <cfRule type="cellIs" dxfId="61" priority="101" operator="equal">
      <formula>"◄"</formula>
    </cfRule>
    <cfRule type="cellIs" priority="103" operator="equal">
      <formula>"◄"</formula>
    </cfRule>
    <cfRule type="cellIs" dxfId="60" priority="104" operator="equal">
      <formula>"►"</formula>
    </cfRule>
  </conditionalFormatting>
  <conditionalFormatting sqref="N170:N173">
    <cfRule type="cellIs" dxfId="59" priority="124" operator="equal">
      <formula>"►"</formula>
    </cfRule>
    <cfRule type="cellIs" dxfId="58" priority="121" operator="equal">
      <formula>"◄"</formula>
    </cfRule>
    <cfRule type="cellIs" dxfId="57" priority="122" operator="equal">
      <formula>"•"</formula>
    </cfRule>
    <cfRule type="cellIs" priority="123" operator="equal">
      <formula>"◄"</formula>
    </cfRule>
  </conditionalFormatting>
  <conditionalFormatting sqref="N175">
    <cfRule type="cellIs" dxfId="56" priority="130" operator="equal">
      <formula>"•"</formula>
    </cfRule>
    <cfRule type="cellIs" priority="131" operator="equal">
      <formula>"◄"</formula>
    </cfRule>
    <cfRule type="cellIs" dxfId="55" priority="132" operator="equal">
      <formula>"►"</formula>
    </cfRule>
    <cfRule type="cellIs" dxfId="54" priority="129" operator="equal">
      <formula>"◄"</formula>
    </cfRule>
  </conditionalFormatting>
  <conditionalFormatting sqref="N177:N181">
    <cfRule type="cellIs" dxfId="53" priority="117" operator="equal">
      <formula>"◄"</formula>
    </cfRule>
    <cfRule type="cellIs" dxfId="52" priority="118" operator="equal">
      <formula>"•"</formula>
    </cfRule>
    <cfRule type="cellIs" priority="119" operator="equal">
      <formula>"◄"</formula>
    </cfRule>
    <cfRule type="cellIs" dxfId="51" priority="120" operator="equal">
      <formula>"►"</formula>
    </cfRule>
  </conditionalFormatting>
  <conditionalFormatting sqref="N183">
    <cfRule type="cellIs" dxfId="50" priority="125" operator="equal">
      <formula>"◄"</formula>
    </cfRule>
    <cfRule type="cellIs" priority="127" operator="equal">
      <formula>"◄"</formula>
    </cfRule>
    <cfRule type="cellIs" dxfId="49" priority="126" operator="equal">
      <formula>"•"</formula>
    </cfRule>
    <cfRule type="cellIs" dxfId="48" priority="128" operator="equal">
      <formula>"►"</formula>
    </cfRule>
  </conditionalFormatting>
  <conditionalFormatting sqref="N185:N189">
    <cfRule type="cellIs" dxfId="47" priority="86" operator="equal">
      <formula>"•"</formula>
    </cfRule>
    <cfRule type="cellIs" priority="87" operator="equal">
      <formula>"◄"</formula>
    </cfRule>
    <cfRule type="cellIs" dxfId="46" priority="88" operator="equal">
      <formula>"►"</formula>
    </cfRule>
    <cfRule type="cellIs" dxfId="45" priority="85" operator="equal">
      <formula>"◄"</formula>
    </cfRule>
  </conditionalFormatting>
  <conditionalFormatting sqref="N191">
    <cfRule type="cellIs" dxfId="44" priority="93" operator="equal">
      <formula>"◄"</formula>
    </cfRule>
    <cfRule type="cellIs" dxfId="43" priority="94" operator="equal">
      <formula>"•"</formula>
    </cfRule>
    <cfRule type="cellIs" priority="95" operator="equal">
      <formula>"◄"</formula>
    </cfRule>
    <cfRule type="cellIs" dxfId="42" priority="96" operator="equal">
      <formula>"►"</formula>
    </cfRule>
  </conditionalFormatting>
  <conditionalFormatting sqref="N193">
    <cfRule type="cellIs" priority="91" operator="equal">
      <formula>"◄"</formula>
    </cfRule>
    <cfRule type="cellIs" dxfId="41" priority="92" operator="equal">
      <formula>"►"</formula>
    </cfRule>
    <cfRule type="cellIs" dxfId="40" priority="90" operator="equal">
      <formula>"•"</formula>
    </cfRule>
    <cfRule type="cellIs" dxfId="39" priority="89" operator="equal">
      <formula>"◄"</formula>
    </cfRule>
  </conditionalFormatting>
  <conditionalFormatting sqref="N195">
    <cfRule type="cellIs" dxfId="38" priority="84" operator="equal">
      <formula>"►"</formula>
    </cfRule>
    <cfRule type="cellIs" priority="83" operator="equal">
      <formula>"◄"</formula>
    </cfRule>
    <cfRule type="cellIs" dxfId="37" priority="82" operator="equal">
      <formula>"•"</formula>
    </cfRule>
    <cfRule type="cellIs" dxfId="36" priority="81" operator="equal">
      <formula>"◄"</formula>
    </cfRule>
  </conditionalFormatting>
  <conditionalFormatting sqref="N197">
    <cfRule type="cellIs" dxfId="35" priority="77" operator="equal">
      <formula>"◄"</formula>
    </cfRule>
    <cfRule type="cellIs" priority="79" operator="equal">
      <formula>"◄"</formula>
    </cfRule>
    <cfRule type="cellIs" dxfId="34" priority="80" operator="equal">
      <formula>"►"</formula>
    </cfRule>
    <cfRule type="cellIs" dxfId="33" priority="78" operator="equal">
      <formula>"•"</formula>
    </cfRule>
  </conditionalFormatting>
  <conditionalFormatting sqref="N199">
    <cfRule type="cellIs" dxfId="32" priority="76" operator="equal">
      <formula>"►"</formula>
    </cfRule>
    <cfRule type="cellIs" priority="75" operator="equal">
      <formula>"◄"</formula>
    </cfRule>
    <cfRule type="cellIs" dxfId="31" priority="74" operator="equal">
      <formula>"•"</formula>
    </cfRule>
    <cfRule type="cellIs" dxfId="30" priority="73" operator="equal">
      <formula>"◄"</formula>
    </cfRule>
  </conditionalFormatting>
  <conditionalFormatting sqref="N201:N202 N206">
    <cfRule type="cellIs" dxfId="29" priority="65" operator="equal">
      <formula>"◄"</formula>
    </cfRule>
    <cfRule type="cellIs" priority="67" operator="equal">
      <formula>"◄"</formula>
    </cfRule>
    <cfRule type="cellIs" dxfId="28" priority="68" operator="equal">
      <formula>"►"</formula>
    </cfRule>
    <cfRule type="cellIs" dxfId="27" priority="66" operator="equal">
      <formula>"•"</formula>
    </cfRule>
  </conditionalFormatting>
  <conditionalFormatting sqref="N204">
    <cfRule type="cellIs" dxfId="26" priority="49" operator="equal">
      <formula>"◄"</formula>
    </cfRule>
    <cfRule type="cellIs" dxfId="25" priority="50" operator="equal">
      <formula>"•"</formula>
    </cfRule>
    <cfRule type="cellIs" priority="51" operator="equal">
      <formula>"◄"</formula>
    </cfRule>
    <cfRule type="cellIs" dxfId="24" priority="52" operator="equal">
      <formula>"►"</formula>
    </cfRule>
  </conditionalFormatting>
  <conditionalFormatting sqref="N208">
    <cfRule type="cellIs" dxfId="23" priority="61" operator="equal">
      <formula>"◄"</formula>
    </cfRule>
    <cfRule type="cellIs" dxfId="22" priority="62" operator="equal">
      <formula>"•"</formula>
    </cfRule>
    <cfRule type="cellIs" priority="63" operator="equal">
      <formula>"◄"</formula>
    </cfRule>
    <cfRule type="cellIs" dxfId="21" priority="64" operator="equal">
      <formula>"►"</formula>
    </cfRule>
  </conditionalFormatting>
  <conditionalFormatting sqref="N210">
    <cfRule type="cellIs" dxfId="20" priority="26" operator="equal">
      <formula>"•"</formula>
    </cfRule>
    <cfRule type="cellIs" priority="27" operator="equal">
      <formula>"◄"</formula>
    </cfRule>
    <cfRule type="cellIs" dxfId="19" priority="28" operator="equal">
      <formula>"►"</formula>
    </cfRule>
    <cfRule type="cellIs" dxfId="18" priority="25" operator="equal">
      <formula>"◄"</formula>
    </cfRule>
  </conditionalFormatting>
  <conditionalFormatting sqref="G214 I214">
    <cfRule type="cellIs" dxfId="15" priority="21" operator="equal">
      <formula>"◄"</formula>
    </cfRule>
    <cfRule type="cellIs" dxfId="16" priority="22" operator="equal">
      <formula>"•"</formula>
    </cfRule>
    <cfRule type="cellIs" priority="23" operator="equal">
      <formula>"◄"</formula>
    </cfRule>
    <cfRule type="cellIs" dxfId="17" priority="24" operator="equal">
      <formula>"►"</formula>
    </cfRule>
  </conditionalFormatting>
  <conditionalFormatting sqref="G212:I212">
    <cfRule type="cellIs" dxfId="14" priority="1" operator="equal">
      <formula>"◄"</formula>
    </cfRule>
    <cfRule type="cellIs" dxfId="13" priority="2" operator="equal">
      <formula>"•"</formula>
    </cfRule>
    <cfRule type="cellIs" priority="3" operator="equal">
      <formula>"◄"</formula>
    </cfRule>
    <cfRule type="cellIs" dxfId="12" priority="4" operator="equal">
      <formula>"►"</formula>
    </cfRule>
  </conditionalFormatting>
  <conditionalFormatting sqref="N212">
    <cfRule type="cellIs" dxfId="11" priority="17" operator="equal">
      <formula>"◄"</formula>
    </cfRule>
    <cfRule type="cellIs" dxfId="9" priority="18" operator="equal">
      <formula>"•"</formula>
    </cfRule>
    <cfRule type="cellIs" priority="19" operator="equal">
      <formula>"◄"</formula>
    </cfRule>
    <cfRule type="cellIs" dxfId="10" priority="20" operator="equal">
      <formula>"►"</formula>
    </cfRule>
  </conditionalFormatting>
  <conditionalFormatting sqref="N214">
    <cfRule type="cellIs" dxfId="8" priority="13" operator="equal">
      <formula>"◄"</formula>
    </cfRule>
    <cfRule type="cellIs" dxfId="6" priority="14" operator="equal">
      <formula>"•"</formula>
    </cfRule>
    <cfRule type="cellIs" priority="15" operator="equal">
      <formula>"◄"</formula>
    </cfRule>
    <cfRule type="cellIs" dxfId="7" priority="16" operator="equal">
      <formula>"►"</formula>
    </cfRule>
  </conditionalFormatting>
  <conditionalFormatting sqref="N216">
    <cfRule type="cellIs" dxfId="3" priority="9" operator="equal">
      <formula>"◄"</formula>
    </cfRule>
    <cfRule type="cellIs" dxfId="4" priority="10" operator="equal">
      <formula>"•"</formula>
    </cfRule>
    <cfRule type="cellIs" priority="11" operator="equal">
      <formula>"◄"</formula>
    </cfRule>
    <cfRule type="cellIs" dxfId="5" priority="12" operator="equal">
      <formula>"►"</formula>
    </cfRule>
  </conditionalFormatting>
  <conditionalFormatting sqref="N218">
    <cfRule type="cellIs" dxfId="1" priority="5" operator="equal">
      <formula>"◄"</formula>
    </cfRule>
    <cfRule type="cellIs" dxfId="2" priority="6" operator="equal">
      <formula>"•"</formula>
    </cfRule>
    <cfRule type="cellIs" priority="7" operator="equal">
      <formula>"◄"</formula>
    </cfRule>
    <cfRule type="cellIs" dxfId="0" priority="8" operator="equal">
      <formula>"►"</formula>
    </cfRule>
  </conditionalFormatting>
  <hyperlinks>
    <hyperlink ref="D6" r:id="rId1" display="https://timbres-be-album.jouwweb.be/?_gl=1*17eauxj*_ga*MTI1MzczMTI5Mi4xNzE3ODM4NjUy*_ga_E6PZPGE4QM*MTcxNzg4MTIwNy4zLjEuMTcxNzg4MTI2MC43LjAuMA.." xr:uid="{38832222-A5C2-41E7-B543-8FB1E9E746D9}"/>
  </hyperlinks>
  <printOptions horizontalCentered="1"/>
  <pageMargins left="0" right="0" top="0.19685039370078741" bottom="0" header="0" footer="0"/>
  <pageSetup paperSize="9" scale="91" orientation="landscape" horizontalDpi="4294967293" verticalDpi="4294967293" r:id="rId2"/>
  <headerFooter>
    <oddHeader>&amp;C&amp;P / &amp;N&amp;R&amp;G</oddHeader>
    <oddFooter>&amp;R
&amp;G</oddFooter>
  </headerFooter>
  <rowBreaks count="7" manualBreakCount="7">
    <brk id="29" max="13" man="1"/>
    <brk id="55" max="13" man="1"/>
    <brk id="85" max="13" man="1"/>
    <brk id="117" max="13" man="1"/>
    <brk id="151" max="13" man="1"/>
    <brk id="183" max="13" man="1"/>
    <brk id="211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(4897-5274)</vt:lpstr>
      <vt:lpstr>'inv. Philanews A4 (4897-5274)'!Afdrukbereik</vt:lpstr>
      <vt:lpstr>'inv. Philanews A4 (4897-5274)'!Afdruktitels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Leo Buntinx</cp:lastModifiedBy>
  <cp:lastPrinted>2024-08-25T15:25:03Z</cp:lastPrinted>
  <dcterms:created xsi:type="dcterms:W3CDTF">2015-03-29T11:40:34Z</dcterms:created>
  <dcterms:modified xsi:type="dcterms:W3CDTF">2024-08-25T15:26:48Z</dcterms:modified>
</cp:coreProperties>
</file>