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Frans\C-info\"/>
    </mc:Choice>
  </mc:AlternateContent>
  <xr:revisionPtr revIDLastSave="0" documentId="13_ncr:1_{6D99FACC-0C7A-41E7-9E78-347D1D0C0EFE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4897-5274)" sheetId="13" r:id="rId1"/>
  </sheets>
  <definedNames>
    <definedName name="_xlnm._FilterDatabase" localSheetId="0" hidden="1">'inv. Philanews A4 (4897-5274)'!$A$1:$P$203</definedName>
    <definedName name="_xlnm.Print_Area" localSheetId="0">'inv. Philanews A4 (4897-5274)'!$A$2:$N$251</definedName>
    <definedName name="_xlnm.Print_Titles" localSheetId="0">'inv. Philanews A4 (4897-5274)'!$6:$8</definedName>
  </definedNames>
  <calcPr calcId="191029"/>
</workbook>
</file>

<file path=xl/calcChain.xml><?xml version="1.0" encoding="utf-8"?>
<calcChain xmlns="http://schemas.openxmlformats.org/spreadsheetml/2006/main">
  <c r="L241" i="13" l="1"/>
  <c r="M241" i="13" s="1"/>
  <c r="H223" i="13" l="1"/>
  <c r="I222" i="13"/>
  <c r="G222" i="13"/>
  <c r="K221" i="13"/>
  <c r="J221" i="13"/>
  <c r="I221" i="13" s="1"/>
  <c r="H221" i="13"/>
  <c r="G221" i="13" s="1"/>
  <c r="I214" i="13"/>
  <c r="G214" i="13"/>
  <c r="H215" i="13"/>
  <c r="K213" i="13"/>
  <c r="J213" i="13"/>
  <c r="I213" i="13" s="1"/>
  <c r="H213" i="13"/>
  <c r="G213" i="13" s="1"/>
  <c r="H205" i="13"/>
  <c r="H91" i="13"/>
  <c r="I90" i="13"/>
  <c r="G90" i="13"/>
  <c r="K89" i="13"/>
  <c r="J89" i="13"/>
  <c r="I89" i="13" s="1"/>
  <c r="H89" i="13"/>
  <c r="G89" i="13" s="1"/>
  <c r="H73" i="13"/>
  <c r="I72" i="13"/>
  <c r="G72" i="13"/>
  <c r="K71" i="13"/>
  <c r="I71" i="13" s="1"/>
  <c r="J71" i="13"/>
  <c r="H71" i="13"/>
  <c r="G71" i="13"/>
  <c r="H57" i="13"/>
  <c r="I56" i="13"/>
  <c r="G56" i="13"/>
  <c r="K55" i="13"/>
  <c r="J55" i="13"/>
  <c r="H55" i="13"/>
  <c r="G55" i="13"/>
  <c r="M205" i="13"/>
  <c r="M207" i="13" s="1"/>
  <c r="M209" i="13" s="1"/>
  <c r="M211" i="13" s="1"/>
  <c r="L205" i="13"/>
  <c r="L207" i="13" s="1"/>
  <c r="L209" i="13" s="1"/>
  <c r="L211" i="13" s="1"/>
  <c r="M181" i="13"/>
  <c r="M183" i="13" s="1"/>
  <c r="M185" i="13" s="1"/>
  <c r="M173" i="13"/>
  <c r="M175" i="13" s="1"/>
  <c r="M177" i="13" s="1"/>
  <c r="M163" i="13"/>
  <c r="M165" i="13" s="1"/>
  <c r="M167" i="13" s="1"/>
  <c r="L157" i="13"/>
  <c r="M155" i="13"/>
  <c r="M145" i="13"/>
  <c r="M147" i="13" s="1"/>
  <c r="M149" i="13" s="1"/>
  <c r="M151" i="13" s="1"/>
  <c r="M137" i="13"/>
  <c r="M139" i="13" s="1"/>
  <c r="M141" i="13" s="1"/>
  <c r="M135" i="13"/>
  <c r="M127" i="13"/>
  <c r="M129" i="13" s="1"/>
  <c r="M131" i="13" s="1"/>
  <c r="M119" i="13"/>
  <c r="M121" i="13" s="1"/>
  <c r="M123" i="13" s="1"/>
  <c r="M109" i="13"/>
  <c r="M111" i="13" s="1"/>
  <c r="M113" i="13" s="1"/>
  <c r="M115" i="13" s="1"/>
  <c r="M101" i="13"/>
  <c r="M103" i="13" s="1"/>
  <c r="M105" i="13" s="1"/>
  <c r="I204" i="13"/>
  <c r="G204" i="13"/>
  <c r="K203" i="13"/>
  <c r="J203" i="13"/>
  <c r="I203" i="13"/>
  <c r="H203" i="13"/>
  <c r="G203" i="13" s="1"/>
  <c r="I55" i="13" l="1"/>
  <c r="H11" i="13"/>
  <c r="H37" i="13"/>
  <c r="H47" i="13"/>
  <c r="H101" i="13"/>
  <c r="H119" i="13"/>
  <c r="H127" i="13"/>
  <c r="H135" i="13"/>
  <c r="H145" i="13"/>
  <c r="H163" i="13"/>
  <c r="H173" i="13"/>
  <c r="H181" i="13"/>
  <c r="H189" i="13"/>
  <c r="I188" i="13" l="1"/>
  <c r="G188" i="13"/>
  <c r="K187" i="13"/>
  <c r="J187" i="13"/>
  <c r="I187" i="13" s="1"/>
  <c r="H187" i="13"/>
  <c r="G187" i="13" s="1"/>
  <c r="I180" i="13"/>
  <c r="G180" i="13"/>
  <c r="K179" i="13"/>
  <c r="J179" i="13"/>
  <c r="H179" i="13"/>
  <c r="G179" i="13" s="1"/>
  <c r="I172" i="13"/>
  <c r="G172" i="13"/>
  <c r="K171" i="13"/>
  <c r="J171" i="13"/>
  <c r="H171" i="13"/>
  <c r="G171" i="13" s="1"/>
  <c r="I162" i="13"/>
  <c r="G162" i="13"/>
  <c r="K161" i="13"/>
  <c r="J161" i="13"/>
  <c r="H161" i="13"/>
  <c r="G161" i="13" s="1"/>
  <c r="I144" i="13"/>
  <c r="G144" i="13"/>
  <c r="J143" i="13"/>
  <c r="I143" i="13" s="1"/>
  <c r="H143" i="13"/>
  <c r="G143" i="13" s="1"/>
  <c r="I134" i="13"/>
  <c r="G134" i="13"/>
  <c r="K133" i="13"/>
  <c r="J133" i="13"/>
  <c r="H133" i="13"/>
  <c r="G133" i="13" s="1"/>
  <c r="I126" i="13"/>
  <c r="G126" i="13"/>
  <c r="K125" i="13"/>
  <c r="J125" i="13"/>
  <c r="H125" i="13"/>
  <c r="G125" i="13" s="1"/>
  <c r="I118" i="13"/>
  <c r="G118" i="13"/>
  <c r="K117" i="13"/>
  <c r="J117" i="13"/>
  <c r="H117" i="13"/>
  <c r="G117" i="13" s="1"/>
  <c r="I100" i="13"/>
  <c r="G100" i="13"/>
  <c r="K99" i="13"/>
  <c r="J99" i="13"/>
  <c r="H99" i="13"/>
  <c r="G99" i="13" s="1"/>
  <c r="I84" i="13"/>
  <c r="G84" i="13"/>
  <c r="K83" i="13"/>
  <c r="J83" i="13"/>
  <c r="H83" i="13"/>
  <c r="G83" i="13" s="1"/>
  <c r="I46" i="13"/>
  <c r="G46" i="13"/>
  <c r="K45" i="13"/>
  <c r="J45" i="13"/>
  <c r="H45" i="13"/>
  <c r="G45" i="13" s="1"/>
  <c r="I36" i="13"/>
  <c r="G36" i="13"/>
  <c r="K35" i="13"/>
  <c r="J35" i="13"/>
  <c r="H35" i="13"/>
  <c r="G35" i="13" s="1"/>
  <c r="I10" i="13"/>
  <c r="G10" i="13"/>
  <c r="K9" i="13"/>
  <c r="K6" i="13" s="1"/>
  <c r="J9" i="13"/>
  <c r="J6" i="13" s="1"/>
  <c r="H9" i="13"/>
  <c r="G9" i="13" s="1"/>
  <c r="I133" i="13" l="1"/>
  <c r="I83" i="13"/>
  <c r="I179" i="13"/>
  <c r="I125" i="13"/>
  <c r="I35" i="13"/>
  <c r="I99" i="13"/>
  <c r="I117" i="13"/>
  <c r="I9" i="13"/>
  <c r="I161" i="13"/>
  <c r="I171" i="13"/>
  <c r="I45" i="13"/>
  <c r="I4" i="13" l="1"/>
  <c r="H4" i="13"/>
</calcChain>
</file>

<file path=xl/sharedStrings.xml><?xml version="1.0" encoding="utf-8"?>
<sst xmlns="http://schemas.openxmlformats.org/spreadsheetml/2006/main" count="681" uniqueCount="302">
  <si>
    <t>…………………………………………………………………………………………………..</t>
  </si>
  <si>
    <t>© bpost</t>
  </si>
  <si>
    <t>pdf</t>
  </si>
  <si>
    <t>10-11-12/06/2022</t>
  </si>
  <si>
    <t/>
  </si>
  <si>
    <t>29-30/03/2024</t>
  </si>
  <si>
    <t>A2020 -A2029</t>
  </si>
  <si>
    <t>▼ pdf manqaunt</t>
  </si>
  <si>
    <t>Philanews inventaire</t>
  </si>
  <si>
    <r>
      <t>Philanews  classés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</si>
  <si>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 xml:space="preserve">◄= manquants  &gt;&gt; </t>
  </si>
  <si>
    <t xml:space="preserve"> ► = double &gt;&gt;</t>
  </si>
  <si>
    <t>Édition spéciale et notes</t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</si>
  <si>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</si>
  <si>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double</t>
    </r>
  </si>
  <si>
    <t xml:space="preserve"> ▬ Philannews N°. / A &amp; pg ▬</t>
  </si>
  <si>
    <r>
      <t xml:space="preserve">Description </t>
    </r>
    <r>
      <rPr>
        <b/>
        <sz val="10"/>
        <rFont val="Verdana"/>
        <family val="2"/>
      </rPr>
      <t xml:space="preserve">                       composé par</t>
    </r>
  </si>
  <si>
    <t xml:space="preserve"> ▬ Philanews N°. / année ▬</t>
  </si>
  <si>
    <t>4897 / 4901 - Bob &amp; Bobette : 75 ans - Timbres de F4897/01: (①: v=0,98€)</t>
  </si>
  <si>
    <t>4902 / 4906 - Timbres belges iconiques - Timbres du bloc BL285 (②: v=€1.96)</t>
  </si>
  <si>
    <t>4907 / 4911 - Géométrie de la nature : le pentagone -  Timbres du bloc BL286: (①EUROPE : v=1,55 €)</t>
  </si>
  <si>
    <t>4912 - Oiseaux : Bernache nonnette -Timbre de V10-4912: (AR: v=5,67€) (timbre Frais de recommandation)</t>
  </si>
  <si>
    <t>4913 / 4917 - Maîtres peintres : Jan van Eyck - Timbres du bloc BL287: (①WORLD : v=1,77 €)</t>
  </si>
  <si>
    <t>4918 - Le roi Philippe fête ses 60 ans - Timbre de V10-4918: (①: v=0,98 €)</t>
  </si>
  <si>
    <t>4924 - 75 ans Nations Unies : lutte pour la paix - Timbre de V5-4924: (①WORLD : v=1,77 €)</t>
  </si>
  <si>
    <t>4925 - Oiseaux : la bernache nonnette -Timbre de  V10-4925 (AR: v=1,35€)(Avis de réception)</t>
  </si>
  <si>
    <t>4931 / 4932 -Emission Europe : Anciennes routes postales - - Bloc BL290: (③EUROPE: v=€4,65)</t>
  </si>
  <si>
    <t>4933 - Jeux olympiques d'été de 2020 : rapide, plus haut, plus fort –  Timbre de  V5-4936: (①WORLD : v=1,77 €)</t>
  </si>
  <si>
    <t>4934 - Connexion du football - Timbre de V5-4934 : (①EUROPE : v=1,55€)</t>
  </si>
  <si>
    <t>4940 / 4944 - Patrimoine Religieux : Abbayes et Monastères - Timbres du  Blocs BL292:  (②: v=€1.96)</t>
  </si>
  <si>
    <t>4945 - Alzheimer's Silence - Timbres de V10-4945: (①: v=0,98 €)</t>
  </si>
  <si>
    <t>4946 / 4950  -  Les années folles - Bloc BL293: (②: v=€1,96)</t>
  </si>
  <si>
    <t>4951 / 4960 - Dix visiteurs de jardin différents -  Carnet B172 avec 50 timbres: (①: v=0,92€)</t>
  </si>
  <si>
    <t>4961 - Une ode à la vulnérabilité - Timbre de V10-4961: (①: v=0,98 €)</t>
  </si>
  <si>
    <t>4962 / 4966 - Champignons spéciaux - Timbres de F4962/66: (①: v=0,98 €)</t>
  </si>
  <si>
    <t>4967 / 4971 - Cimetières remarquables - Timbres du bloc BL294: (②: v=€1.96)</t>
  </si>
  <si>
    <t>4972 / 4973 - Spéculoos - Timbres de F4972/73: (①: v=0,98 €)</t>
  </si>
  <si>
    <t xml:space="preserve">4974 / 4975 - Timbres de Noël - Animaux dans la neige : Carnets B173 (①: v = 0,98 €) et B174 (①E: v = 1,55 €) </t>
  </si>
  <si>
    <t>4926 / 4930 - Promotion de la philatélie : Places de ville de Liège - bloc BL289: (①: v=0,98 €)</t>
  </si>
  <si>
    <t>4919 / 4923 - Tradition belge : Le colombophile et son histoire - Timbres du bloc BL288: (①WORLD : v=1,77 €)</t>
  </si>
  <si>
    <t>4935 / 4939 - Les "5 grands" d'Europe - Timbres du bloc BL291: (②: v=€1.96)</t>
  </si>
  <si>
    <t>4986 / 4990 - Gros plan sur les héroïnes de BD -   Timbres de F4986/90: (① : v=1,07€)</t>
  </si>
  <si>
    <t>4991 - Timbre association : le coucou gris- Timbres de V10-4991: (VA : v=0,77 € )</t>
  </si>
  <si>
    <t>4997 - Non au harcèlement ! - Timbres de F4997: (① : v=1,07 €)</t>
  </si>
  <si>
    <t>4998 / 5002 - Méduses de la mer du Nord - Timbres de F4998/02: (① : v=1,07 €)</t>
  </si>
  <si>
    <t>5013 / 5014 - Les femmes dans la politique belge depuis 1921 -  Timbres de F5013/14 : (①w=1,07 €)</t>
  </si>
  <si>
    <t>5017 - Japon 2020 - Timbres de V5-5017 - (①W : v=2,07 €)</t>
  </si>
  <si>
    <t>5020 / 5029 - Fruits des arbres d'automne - Timbres d'une boîte de 100 timbres par bande de 10 timbres différents: (① v=1,07€)</t>
  </si>
  <si>
    <t>5030 - 100e édition des Championnats du monde de cyclisme - Timbres de V5-5030: (①W : v=2,07 €)</t>
  </si>
  <si>
    <t>5036 / 5040 - Drapeau tricolore belge dans la nature - Timbres du bloc BL303: (② : v=2,14 €)</t>
  </si>
  <si>
    <t>5051 - Un timbre vide et fond noir (Thierry De Cordier) - Timbres de V10-5051: (① : v=1,07 €)</t>
  </si>
  <si>
    <t>5052 - La décoration de Noël est intemporelle - Timbres du carnet B175: (① : v=1,07 €)</t>
  </si>
  <si>
    <t>5052 - La décoration de Noël est intemporelle - Timbres du carnet B176: (①E : v=1,85 €)</t>
  </si>
  <si>
    <t>5015 / 5016 - Espèces en voie de disparition (édition européenne) - Timbres du bloc BL300: (③E : v=5,05 €)</t>
  </si>
  <si>
    <t>4976 / 4980 - Le cercle : Géométrie naturelle - bloc BL295: (①E : v=1,85 €)</t>
  </si>
  <si>
    <t>4981 / 4985 - 100 ans Roger Raveel - bloc BL296: (② : v=2,14 €)</t>
  </si>
  <si>
    <t>4992 / 4996 - Bâtiments autour de la Grand-Place à Malines -  bloc BL297: (①: v=€1,07 + surtaxe/bloc €5,35)</t>
  </si>
  <si>
    <t>5003 / 5007 - Micro-organismes - bloc BL298: (①E : v=1,85 €)</t>
  </si>
  <si>
    <t>5008 / 5012 - Deejays belges au sommet du monde - bloc BL299: (①EUROPE : v=1,40 €)</t>
  </si>
  <si>
    <t>5018 / 5019 - Waar is da feestje? Hier is da feestje!  - bloc BL301: (③E : v=5,55 €)</t>
  </si>
  <si>
    <t>5031 / 5035 - Piscines Art-Déco - bloc BL302: (② : v=2,14 €)</t>
  </si>
  <si>
    <t>5041 / 5045 - Liaison ferroviaire 175 ans Paris-Bruxelles - bloc BL304: (①E : v=1,85 €)</t>
  </si>
  <si>
    <t>5046 / 5050 - Etiquettes vins belges - bloc BL305: (①E : v=1,85 €)</t>
  </si>
  <si>
    <t>5054 / 5055 - La protection des oiseaux fête ses 100 ans - Timbres de F5054/55 - (① : v=1,16 €)</t>
  </si>
  <si>
    <t>5056 / 5060 - Nuages ​​miraculeux - Timbres de F5056/60 (① : v=1,16 €)</t>
  </si>
  <si>
    <t>5061 / 5065 - Anciennes pièces belges + première pièce en euro - Bloc BL306 (①E: v=€2,09)</t>
  </si>
  <si>
    <t>5066 / 5070 - Fromages belges délicieux et caractéristiques - Timbres du bloc BL307- (①E : v=2,09 €)</t>
  </si>
  <si>
    <t>5071 / 5075 - Charleroi : De l'Art Nouveau à l'Art Déco -  Timbre du bloc BL308: (① : v=1,16 € - avec surtaxe 1,16 € )</t>
  </si>
  <si>
    <t>5076 / 5080 - L'Hexagone: Géométrie de la nature  - Bloc BL309  (①E: w=2,09€)</t>
  </si>
  <si>
    <t>5081 / 5082 - Néron 75 ans, Marc sleen 100 ans - Timbres de F5081/82: (① : v=1,16 €)</t>
  </si>
  <si>
    <t>5083 - Un manque de lien - Timbre de V10-5083: (① : v=1,16 €)</t>
  </si>
  <si>
    <t>5084 - Toots Thielemans - Timbre de V5-5084: (①W : v=2,31 €)</t>
  </si>
  <si>
    <t>5085/86 - Mythes et légendes locaux - Bloc BL310: (③E: v=6,27€)</t>
  </si>
  <si>
    <t>5087/91 - Plantes médicinales - Timbres du bloc BL311: (②: v=2,32€)</t>
  </si>
  <si>
    <t>5092/96 - Jean Carpart et l’égyptologie en Belgique - Bloc BL312 (②: v=2,32€)</t>
  </si>
  <si>
    <t>5097/98 - Together we win! - Timbres de F5097/98: (①: v=1,16€)</t>
  </si>
  <si>
    <t>5099/5103 - Avions en mission humanitaire - Timbres du bloc BL313: (②: v=2,32€)</t>
  </si>
  <si>
    <t>5104 /5108 - Paintre Dieric Bouts - Timbres du bloc BL314: (②: v=2,32€)</t>
  </si>
  <si>
    <t>5109 - La Fayoumi Malinoise: un poulet extraordinaire - Timbre de V10-5109: (①: v=1,16€)</t>
  </si>
  <si>
    <t>5110/5114 - Grenouilles de Belgique - Timbres de F5110/14: (①: v=1,16€)</t>
  </si>
  <si>
    <t>5115/5116 - Les jeunes font le monde de demain - Timbre de F5120/21 - (①: v=€1,16)</t>
  </si>
  <si>
    <t>5117/5118 - Fêter Noël avec des boules - Carnets B177 &amp; B178 -                                                                                                                  timbres aux formes irrégulières - 5117: (①: v=€1,16);  5118: (①E: v=€2,09)</t>
  </si>
  <si>
    <t>5119 - Timbre de deuil avec une simple fleur - Carnet B179 - (①Prior: v=€1,86)</t>
  </si>
  <si>
    <t>5120/5124 - Réouverte du KMSKA - Bloc BL315 - (②: v=€2,32)</t>
  </si>
  <si>
    <t>5125/5134 - Les légumes du quotidien bien connus à l'honneur - Carnet B180 - (①: v=€1,16)</t>
  </si>
  <si>
    <t>5135 - Anniversaire de SM la Reine - Timbre de V10-5135: (①: v=1,36€)</t>
  </si>
  <si>
    <t>5141 / 5145 - Grandes villes thermales d'Europe : Spa - Timbres du bloc BL317: ( ①EUROPE : v=2,53€)</t>
  </si>
  <si>
    <t>5147 - Nieuwe aangetekende postzegel: de kanoetstrandloper - Boekje B181 (RA: w=€8,45 )</t>
  </si>
  <si>
    <t>5179 / 5183 - Belles araignées - Timbres de F5179 / 83: (①: v=€1,36)</t>
  </si>
  <si>
    <t>5184 / 5188 - Histoire des friteries belges - Bloc BL323: (② : v=2,72€)</t>
  </si>
  <si>
    <t>5195 / 5199 - Voitures caractéristiques de Belgique - Timbres du bloc BL325: (②: v=2,72€)</t>
  </si>
  <si>
    <t>5146 - Anne-Mie van Kerckhoven : oeuvre AMVK - Timbre de V10-5146: (①: v=1,36€)</t>
  </si>
  <si>
    <t>5136 / 5140 - Année Art Nouveau à Bruxelles - Timbres du bloc BL316: (①EUROPE : v=2,53€)</t>
  </si>
  <si>
    <t>5148 / 5152 - Anciennes affiches Sabena - Timbres du bloc BL318: ( ①EUROPE : v=2,53€)</t>
  </si>
  <si>
    <t>5153 - Déclaration universelle des droits de l'homme : 75 ans - Timbre de V10-5153: (①: v=1,36€)</t>
  </si>
  <si>
    <t>5154 / 5158 - Belles galeries couvertes en Belgique - Timbres du bloc BL319 : (②: v=2,72€)</t>
  </si>
  <si>
    <t>5159 / 5163 - Vie cachée du sol - Timbres du bloc BL320: (②: v=2,72€)</t>
  </si>
  <si>
    <t>5164 - Roi Philippe 10 ans de royauté  - Timbres de V10-5164: (①: v=€1,36)</t>
  </si>
  <si>
    <t>5165 - Jeux mondiaux Special Olympics - Timbre de V5-5165: (① WORLD: v=€2,75)</t>
  </si>
  <si>
    <t>5166 - Paix (émission Europe) - Timbre de V5-5166: (①EUROPE : v=2,53€)</t>
  </si>
  <si>
    <t>5172 - Nouveau timbre RP : la caille - Carnet B182: (PR :v=5,61€)</t>
  </si>
  <si>
    <t>5173 / 5177 - Courtrai et ses places - Timbres du bloc BL322: (① : v=1,36 € + 6,8 € de supplément/bloc)</t>
  </si>
  <si>
    <t>5178 - Championnat du Monde "breaking" à Louvain - Timbres de V5-5178: (①WORLD: v=€2,75)</t>
  </si>
  <si>
    <t>5190 / 5194 - 75 anniversaire de CoBrA - Timbres du bloc BL324: (①EUROPE : v=2,53€)</t>
  </si>
  <si>
    <t>5189 - Médicament : Insuline - Timbres de V10-5189: (①: v=€1,36)</t>
  </si>
  <si>
    <t>5200 / 5201 - Timbres de Noël 2023 - Carnets B182 &amp; B183: (①: v=1,36€) &amp; (①EUROPE : v=2,53€)</t>
  </si>
  <si>
    <t>5167 / 5171 - Raoul Sevais, pionnier belge du cinéma d'animation - Timbres du bloc BL321: (①EUROPE : v=2,53€)</t>
  </si>
  <si>
    <t xml:space="preserve"> 5202 / 5206 - Moto belge d'époque antérieure - Timbres du Bloc BL326: (② : v=2,86€)</t>
  </si>
  <si>
    <t xml:space="preserve"> 5207 / 5211 - Kiosques à musique spéciaux - Timbres de Bloc BL327: (② : v=2,86€)</t>
  </si>
  <si>
    <t xml:space="preserve"> 5212 / 5216 - L'art du verre en Belgique - Timbres de Bloc BL328: (① : v=1,46€)</t>
  </si>
  <si>
    <t xml:space="preserve"> 5217 - La Bakélite polyvalente - Timbre de V10-5217: (① : v=1,46€)</t>
  </si>
  <si>
    <t xml:space="preserve"> 5218 / 5219 - Vie marine en voie de disparition - Timbres du bloc BL329 + bloc BL329:  (③E : v=7,98€)</t>
  </si>
  <si>
    <t xml:space="preserve"> 5220 / 5224 - Parade nuptiale spéciale d'oiseaux aquatiques en Belgique - Timbres du bloc BL330: (① : v=1,46€)</t>
  </si>
  <si>
    <t xml:space="preserve"> 5225 / 5229 - Chorégraphie belge - Timbres de bloc BL331: (①E : v=2,66€)</t>
  </si>
  <si>
    <t xml:space="preserve"> 5230 - Timbre électoral : Busard Saint-Martin - Carnet B184: (VE: v=0,72€)</t>
  </si>
  <si>
    <t>Ces listes ne sont pas répertoriées chez Bpost ni dans le catalogue de le COB</t>
  </si>
  <si>
    <t>▬ prévente ▬</t>
  </si>
  <si>
    <t>date d'émission</t>
  </si>
  <si>
    <t xml:space="preserve">TIMBRES-BE-ALBUM </t>
  </si>
  <si>
    <t>7-8/06/2024</t>
  </si>
  <si>
    <t>13/06/20222</t>
  </si>
  <si>
    <t>pas de pv</t>
  </si>
  <si>
    <t xml:space="preserve">pas de pv </t>
  </si>
  <si>
    <t>aucun</t>
  </si>
  <si>
    <t>aucun?</t>
  </si>
  <si>
    <t>voir ▲ ▲</t>
  </si>
  <si>
    <t>pv 14/3/2020</t>
  </si>
  <si>
    <t>pv 13/06/2020</t>
  </si>
  <si>
    <t>pv 28/08/2020</t>
  </si>
  <si>
    <t>▬ Philanews N°. 1 / 2020 (pg. 6) ▬</t>
  </si>
  <si>
    <t xml:space="preserve">▬&gt; Philanews N°. 1 / 2020 </t>
  </si>
  <si>
    <t>▬ Philanews N°. 1 / 2020 (pg. 10 - 11) ▬</t>
  </si>
  <si>
    <t>▬ Philanews N°. 1 / 2020 (pg. 10 -11) ▬</t>
  </si>
  <si>
    <t>▬ Philanews N°. 1 / 2020 (pg. 21) ▬</t>
  </si>
  <si>
    <t>▬ Philanews N°. 1 / 2020 (pg. 14 - 15) ▬</t>
  </si>
  <si>
    <t>▬ Philanews N°. 1 / 2020 (pg. 17) ▬</t>
  </si>
  <si>
    <t>▬ Philanews N°. 1 / 2020 (pg. 18 -19) ▬</t>
  </si>
  <si>
    <t>▬ Philanews N°. 1 / 2020 (pg. 20) ▬</t>
  </si>
  <si>
    <t>▬ Philanews N°. 2 / 2020 (pg. 4 - 5) ▬</t>
  </si>
  <si>
    <t xml:space="preserve">▬&gt; Philanews N°. 2 / 2020 </t>
  </si>
  <si>
    <t>▬ Philanews N°. 2 / 2020 (pg. 6 - 7) ▬</t>
  </si>
  <si>
    <t>▬ Philanews N°. 2 / 2020 (pg. 10 - 11) ▬</t>
  </si>
  <si>
    <t>▬ Philanews N°. 2 / 2020 (pg. 12 - 13) ▬</t>
  </si>
  <si>
    <t>▬ Philanews N°. 3 / 2020 (pg. 4 - 5) ▬</t>
  </si>
  <si>
    <t xml:space="preserve">▬&gt; Philanews N°. 3 / 2020 </t>
  </si>
  <si>
    <t>▬ Philanews N°. 3 / 2020 (pg. 6 - 7) ▬</t>
  </si>
  <si>
    <t>▬ Philanews N°. 3 / 2020 (pg. 10 - 11) ▬</t>
  </si>
  <si>
    <t>▬ Philanews N°. 3 / 2020 (pg. 12 - 13) ▬</t>
  </si>
  <si>
    <t>▬ Philanews N°. 3 / 2020 (pg. 14) ▬</t>
  </si>
  <si>
    <t>▬ Philanews N°. 4 / 2020 (pg. 4 - 5) ▬</t>
  </si>
  <si>
    <t xml:space="preserve">▬&gt; Philanews N°. 4 / 2020 </t>
  </si>
  <si>
    <t>▬ Philanews N°. 4 / 2020 (pg. 6 - 7) ▬</t>
  </si>
  <si>
    <t>▬ Philanews N°. 4 / 2020 (pg. 8 - 9) ▬</t>
  </si>
  <si>
    <t>▬ Philanews N°. 4 / 2020 (pg. 11) ▬</t>
  </si>
  <si>
    <t>▬ Philanews N°. 4 / 2020 (pg. 12 - 13) ▬</t>
  </si>
  <si>
    <t>▬ Philanews N°. 1 /2021 (pg. 4 - 5) ▬</t>
  </si>
  <si>
    <t xml:space="preserve">▬ Philanews N°. 1 /2021 </t>
  </si>
  <si>
    <t>▬ Philanews N°. 1 /2021 (pg. 6 - 7) ▬</t>
  </si>
  <si>
    <t>▬ Philanews N°. 1 /2021 (pg. 8 - 9) ▬</t>
  </si>
  <si>
    <t>▬ Philanews N°. 1 /2021 (pg. 18) ▬</t>
  </si>
  <si>
    <t>▬ Philanews N°. 1 /2021 (pg. 10 - 11) ▬</t>
  </si>
  <si>
    <t>▬ Philanews N°. 1 /2021 (pg. 14 - 15) ▬</t>
  </si>
  <si>
    <t>▬ Philanews N°. 1 /2021 (pg. 16 -17) ▬</t>
  </si>
  <si>
    <t>▬ Philanews N°. 1 / 2019 (pg. 20 - 21) ▬</t>
  </si>
  <si>
    <t>▬ Philanews N°. 1 / 2019</t>
  </si>
  <si>
    <t>▬ Philanews N°. 2 / 2021 (pg. 4 - 5) ▬</t>
  </si>
  <si>
    <t>▬ Philanews N°. 2 / 2021</t>
  </si>
  <si>
    <t>▬ Philanews N°. 2/2021 (pg. 6 - 7) ▬</t>
  </si>
  <si>
    <t>▬ Philanews N°. 2/2021 (</t>
  </si>
  <si>
    <t>▬ Philanews N°. 2 /2021 (pg. 8 - 9) ▬</t>
  </si>
  <si>
    <t xml:space="preserve">▬ Philanews N°. 2 /2021 </t>
  </si>
  <si>
    <t>▬ Philanews N°. 2 /2021 (pg. 12 - 13) ▬</t>
  </si>
  <si>
    <t>▬ Philanews N°. 2 /2021 (pg. 14 - 15) ▬</t>
  </si>
  <si>
    <t>▬ Philanews N°. 2 /2021 (pg. 17) ▬</t>
  </si>
  <si>
    <t>▬ Philanews N°. 3 /2021 (pg. 4 - 5) ▬</t>
  </si>
  <si>
    <t xml:space="preserve">▬ Philanews N°. 3 /2021 </t>
  </si>
  <si>
    <t>▬ Philanews N°. 3 /2021 (pg. 6 - 7) ▬</t>
  </si>
  <si>
    <t>▬ Philanews N°. 3 /2021 (pg. 12 - 13) ▬</t>
  </si>
  <si>
    <t>▬ Philanews N°. 4 /2021 (pg. 4 - 5) ▬</t>
  </si>
  <si>
    <t xml:space="preserve">▬ Philanews N°. 4 /2021 </t>
  </si>
  <si>
    <t>▬ Philanews N°. 4 /2021 (pg. 6 - 7) ▬</t>
  </si>
  <si>
    <t>▬ Philanews N°. 4 /2021 (pg. 10 - 11) ▬</t>
  </si>
  <si>
    <t>▬ Philanews N°. 4 /2021 (pg. 12 - 13) ▬</t>
  </si>
  <si>
    <t>▬ Philanews N°. 1 /2022 (pg. 4 - 5) ▬</t>
  </si>
  <si>
    <t xml:space="preserve">▬ Philanews N°. 1 /2022 </t>
  </si>
  <si>
    <t>▬ Philanews N°. 1 /2022 (pg. 6 - 7) ▬</t>
  </si>
  <si>
    <t>▬ Philanews N°. 1 /2022 (pg. 8 - 9) ▬</t>
  </si>
  <si>
    <t>▬ Philanews N°. 1 /2022 (pg. 10 - 11) ▬</t>
  </si>
  <si>
    <t>▬ Philanews N°. 1 /2022 (pg. 14 - 15) ▬</t>
  </si>
  <si>
    <t>▬ Philanews N°. 1 /2022 (pg. 16 - 17) ▬</t>
  </si>
  <si>
    <t>▬ Philanews N°. 1 /2022 (pg. 18 - 19) ▬</t>
  </si>
  <si>
    <t>▬ Philanews N°. 1 /2022 (pg.  21) ▬</t>
  </si>
  <si>
    <t>▬ Philanews N°. 1 /2022 (pg. 22 - 23) ▬</t>
  </si>
  <si>
    <t>▬ Philanews N°. 2 /2022 (pg. 4 - 5) ▬</t>
  </si>
  <si>
    <t xml:space="preserve">▬ Philanews N°. 2 /2022 </t>
  </si>
  <si>
    <t>▬ Philanews N°. 2 /2022 (pg. 8 - 9) ▬</t>
  </si>
  <si>
    <t>▬ Philanews N°. 2 /2022 (pg. 10 - 11) ▬</t>
  </si>
  <si>
    <t>▬ Philanews N°. 2 /2022 (pg. 14 - 15) ▬</t>
  </si>
  <si>
    <t>▬ Philanews N°. 3 /2022 (pg. 4 - 5 +7) ▬</t>
  </si>
  <si>
    <t xml:space="preserve">▬ Philanews N°. 3 /2022 </t>
  </si>
  <si>
    <t>▬ Philanews N°. 3 /2022 (pg. 8 - 9) ▬</t>
  </si>
  <si>
    <t>▬ Philanews N°. 3 /2022 (pg. 10 - 11) ▬</t>
  </si>
  <si>
    <t>▬ Philanews N°. 3 /2022 (pg. 14 - 15) ▬</t>
  </si>
  <si>
    <t>▬ Philanews N°. 4 /2022 (pg. 8 - 9) ▬</t>
  </si>
  <si>
    <t xml:space="preserve">▬ Philanews N°. 4 /2022 </t>
  </si>
  <si>
    <t>▬ Philanews N°. 4 /2022 (pg. 10 - 12) ▬</t>
  </si>
  <si>
    <t>▬ Philanews N°. 4 /2022 (pg. 14) ▬</t>
  </si>
  <si>
    <t>▬ Philanews N°. 4 /2022 (pg. 4 - 5) ▬</t>
  </si>
  <si>
    <t>▬ Philanews N°. 4 /2022 (pg. 14 - 15) ▬</t>
  </si>
  <si>
    <t>▬ Philanews N°. 1 /2023 (pg. 4 - 5) ▬</t>
  </si>
  <si>
    <t xml:space="preserve">▬ Philanews N°. 1 /2023 </t>
  </si>
  <si>
    <t>▬ Philanews N°. 1 /2023 (pg. 6 - 7) ▬</t>
  </si>
  <si>
    <t>▬ Philanews N°. 1 /2023 (pg. 8 - 9) ▬</t>
  </si>
  <si>
    <t>▬ Philanews N°. 1 /2023 (pg. 12 - 13) ▬</t>
  </si>
  <si>
    <t>▬ Philanews N°. 1 /2023 (pg. 20) ▬</t>
  </si>
  <si>
    <t>▬ Philanews N°. 1 /2023 (pg. 16 - 17) ▬</t>
  </si>
  <si>
    <t>▬ Philanews N°. 1 / 2023 (pg. 21) ▬</t>
  </si>
  <si>
    <t>▬ Philanews N°. 1 / 2023</t>
  </si>
  <si>
    <t>▬ Philanews N°. 1 /2023 (pg. 18 - 19) ▬</t>
  </si>
  <si>
    <t>▬ Philanews N°. 1 /2023 (pg. 22 - 23) ▬</t>
  </si>
  <si>
    <t>▬ Philanews N°. 2 / 2023 (pg. 4-5) ▬</t>
  </si>
  <si>
    <t>▬ Philanews N°. 2 / 2023</t>
  </si>
  <si>
    <t>▬ Philanews N°. 2 / 2023 (pg. 6-7) ▬</t>
  </si>
  <si>
    <t>▬ Philanews N°. 2 / 2019 (pg. 18 - 19) ▬</t>
  </si>
  <si>
    <t>▬ Philanews N°. 2 / 2019</t>
  </si>
  <si>
    <t>▬ Philanews N°. 2 /2023 (pg. 14-15) ▬</t>
  </si>
  <si>
    <t xml:space="preserve">▬ Philanews N°. 2 /2023 </t>
  </si>
  <si>
    <t>▬ Philanews N°. 2 /2023 (pg. 9) ▬</t>
  </si>
  <si>
    <t>▬ Philanews N°. 3 /2023 (pg. 4 - 5) ▬</t>
  </si>
  <si>
    <t xml:space="preserve">▬ Philanews N°. 3 /2023 </t>
  </si>
  <si>
    <t>▬ Philanews N°. 3 /2023 (pg. 6 - 7) ▬</t>
  </si>
  <si>
    <t>▬ Philanews N°. 3 /2023 (pg. 12 - 13) ▬</t>
  </si>
  <si>
    <t>▬ Philanews N°. 3 /2023 (pg. 14 - 15) ▬</t>
  </si>
  <si>
    <t>▬ Philanews N°. 4 /2023 (pg. 4 - 5) ▬</t>
  </si>
  <si>
    <t xml:space="preserve">▬ Philanews N°. 4 /2023 </t>
  </si>
  <si>
    <t>▬ Philanews N°. 4 /2023 (pg. 8 - 9) ▬</t>
  </si>
  <si>
    <t>▬ Philanews N°. 4 /2023 (pg. 14 - 15) ▬</t>
  </si>
  <si>
    <t>▬ Philanews N°. 2 /2021 (pg. 18 - 19) ▬</t>
  </si>
  <si>
    <t>▬ Philanews N°. 1 /2024 (pg. 4-5) ▬</t>
  </si>
  <si>
    <t xml:space="preserve">▬ Philanews N°. 1 /2024 </t>
  </si>
  <si>
    <t>▬ Philanews N°. 1 /2024 (pg. 6-7) ▬</t>
  </si>
  <si>
    <t>▬ Philanews N°. 1 /2024 (pg. 10-11) ▬</t>
  </si>
  <si>
    <t>▬ Philanews N°. 1 /2024 (pg. 12-13) ▬</t>
  </si>
  <si>
    <t>▬ Philanews N°. 1 /2024 (pg. 16-19) ▬</t>
  </si>
  <si>
    <t>▬ Philanews N°. 1 /2024 (pg. 3) ▬</t>
  </si>
  <si>
    <t>▬ Philanews N°. 2 / 2024 (pg. 4 - 5) ▬</t>
  </si>
  <si>
    <t>▬ Philanews N°. 2 / 2024</t>
  </si>
  <si>
    <t>▬ Philanews N°. 2 / 2024 (pg. 6 - 7) ▬</t>
  </si>
  <si>
    <t>▬ Philanews N°. 2 / 2024 (pg. 8 - 9) ▬</t>
  </si>
  <si>
    <t>▬ Philanews N°. 2 / 2024 (pg. 12 - 13) ▬</t>
  </si>
  <si>
    <t>▬ Philanews N°. 2 / 2024 (pg. 14) ▬</t>
  </si>
  <si>
    <t>5231 - Jeux Olympiques 2024 - Timbre de V5-5231:  (①World: v=€2,88)</t>
  </si>
  <si>
    <t>5242 - 150 years of the Universal Postal Union - Timbre de V5-5242: (①World: v=€2,88)</t>
  </si>
  <si>
    <t>5243 - "Flora" de Brecht Evens - Timbre de V10-5243:  (①: v=€1,43)</t>
  </si>
  <si>
    <t>5244 / 5253 - Formes des feuilles des espèces d'arbres communes en Belgique - carnet B186 avec 50 timbres: (①v=€1,43)</t>
  </si>
  <si>
    <t>5232 / 5241 - Impressionist Belge Emile Claus - 175 ans date de naissance -                                                  Carnet B185: (①: v=€1,43)</t>
  </si>
  <si>
    <t xml:space="preserve">▬ Philanews N°. 1 / 2024 </t>
  </si>
  <si>
    <t>5254 / 5258 - Timbres à caractère lumineux - Timbres du bloc  BL332: (②: v=€2,86)</t>
  </si>
  <si>
    <t>▬ Philanews N°. 3 / 2024 (pg. 4 - 5) ▬</t>
  </si>
  <si>
    <t>▬ Philanews N°. 3 / 2024</t>
  </si>
  <si>
    <t>5259 / 5268 - Notre système solaire avec le télescope spatial - Timbres de bloc BL333:</t>
  </si>
  <si>
    <t>▬ Philanews N°. 3 / 2024 (pg. 6 - 7) ▬</t>
  </si>
  <si>
    <t>5269 -  Tom Frantzen et ses œuvres fantastiques  - Timbre de V10-5269: (①: v=€1,43)</t>
  </si>
  <si>
    <t>▬ Philanews N°. 3 / 2024 (pg. 8 - 9) ▬</t>
  </si>
  <si>
    <t>5270 / 5274 - Surréalisme 100 ans - Timbres du bloc BL334: (①E: v=€2,66)</t>
  </si>
  <si>
    <t>▬ Philanews N°. 3 / 2024 (pg. 12 - 13) ▬</t>
  </si>
  <si>
    <t>5275 - Premier timbre cryptographique de Belgique - Timbre du bloc BL335: (③World: v=€9,00)</t>
  </si>
  <si>
    <t>▬ Philanews N°. 4 /2024 (pg. 4 - 7) ▬</t>
  </si>
  <si>
    <t xml:space="preserve">▬ Philanews N°. 4 /2024 </t>
  </si>
  <si>
    <t>5276 / 5280 - Les places d'Arlon en automne - Timbres du bloc BL336: (①: v=€1,43 +surtaxe)</t>
  </si>
  <si>
    <t>▬ Philanews N°. 4 /2024 (pg. 8 - 9) ▬</t>
  </si>
  <si>
    <t>5281 - La perte d'un enfant: «le Berrefonds» 15 ans - Timbre du V10-5281: (①: v=€1,43)</t>
  </si>
  <si>
    <t>▬ Philanews N°. 4 /2024 (pg. 12 - 13) ▬</t>
  </si>
  <si>
    <t>5282 / 5283 - Timbres de Noël 2024 avec animaux de Noël                                                                                        - Timbres des carnets B187: (①: v=€1,43) &amp; B188: (①Europe: v=€2,66)</t>
  </si>
  <si>
    <t>▬ Philanews N°. 4 /2024 (pg. 16 - 17) ▬</t>
  </si>
  <si>
    <t>5284 / 5288 - Digital Arts &amp; Entertainment (DAE) à Courtrai - bloc BL337: (①WORLD: v=€3)</t>
  </si>
  <si>
    <t>◄</t>
  </si>
  <si>
    <t>▬ Philanews N°. 1 /2025 (pg. 4-5) ▬</t>
  </si>
  <si>
    <t xml:space="preserve">▬ Philanews N°. 1 /2025 </t>
  </si>
  <si>
    <t>5289 - 600 années d'existence KU Leuven et UCLouvin  - timbres de V5-5289: (②: v=€2,98)</t>
  </si>
  <si>
    <t>▬ Philanews N°. 1 /2025 (pg. 6-7) ▬</t>
  </si>
  <si>
    <t>5290 / 5299 -  Les Schtroumpfons (les petits Belges bleus) - bloc BL338 (①: v=€1,49)</t>
  </si>
  <si>
    <t>▬ Philanews N°. 1 /2025 (pg. 8-9) ▬</t>
  </si>
  <si>
    <t>5300 - 100 ans du premier vol vers le Congo - timbres de V5-5300 (①WORLD: v=€3)</t>
  </si>
  <si>
    <t>▬ Philanews N°. 1 /2025 (pg. 10-11) ▬</t>
  </si>
  <si>
    <t>5301 - 100 jaar La machine à affranchir  - timbre de V5-5301 (② : v=€2,98)</t>
  </si>
  <si>
    <t>▬ Philanews N°. 1 /2025 (pg. 14-15) ▬</t>
  </si>
  <si>
    <t>5302 / 5303 -Archéologie - timbres du bloc BL339 &amp; bloc BL339 (③EUROPE: v=€8,34)</t>
  </si>
  <si>
    <t>▬ Philanews N°. 1 /2025 (pg. 16-17) ▬</t>
  </si>
  <si>
    <t>▬ Philanews N°. 1 /2025 (pg. 18-19) ▬</t>
  </si>
  <si>
    <t>5309 - Ernest Solvey, chimiste décédé il y a 100 ans - timbre de V10-5309 (①: v=€1,49)</t>
  </si>
  <si>
    <t>▬ Philanews N°. 1 /2025 (pg. 20-21) ▬</t>
  </si>
  <si>
    <t>5304 / 5308 - 100 années: Cantons de l'Est (regroupement d'Eupen, Malmedy et Sankt-Vith) - bloc BL340  (②: v=€2,98)</t>
  </si>
  <si>
    <r>
      <t>Philanews (</t>
    </r>
    <r>
      <rPr>
        <sz val="11"/>
        <color theme="0"/>
        <rFont val="Calibri"/>
        <family val="2"/>
        <scheme val="minor"/>
      </rPr>
      <t xml:space="preserve">+/- </t>
    </r>
    <r>
      <rPr>
        <sz val="22"/>
        <color theme="0"/>
        <rFont val="Calibri"/>
        <family val="2"/>
        <scheme val="minor"/>
      </rPr>
      <t>A4) (4902-5309) inventaire de:</t>
    </r>
  </si>
  <si>
    <t>5310 / 5319 -  Pieter Bruegel l'Ancien  (carnet B189): (①: v=€1,49)</t>
  </si>
  <si>
    <t>▬ Philanews N°. 2 /2025 (pg. 4-5) ▬</t>
  </si>
  <si>
    <t xml:space="preserve">▬ Philanews N°. 2 /2025 </t>
  </si>
  <si>
    <t>5320 / 5324 - La Banque nationale célèbre son 125e anniversaire avec cinq billets emblématiques - timbres du bloc BL341 (①Europe: v=€2,78)</t>
  </si>
  <si>
    <t>▬ Philanews N°. 2 /2025 (pg. 6-7) ▬</t>
  </si>
  <si>
    <t>5325 / 5329 - Postcrossing: échange des cartes postales - Timbres de bloc BL342 + bloc BL342: (①Europe: v=€2,78)</t>
  </si>
  <si>
    <t>▬ Philanews N°+. 2 / 2025 (pg. 8 - 9) ▬</t>
  </si>
  <si>
    <t>▬ Philanews N°+. 2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</si>
</sst>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Tahoma"/>
      <family val="2"/>
    </font>
    <font>
      <b/>
      <sz val="8"/>
      <color theme="0"/>
      <name val="Arial"/>
      <family val="2"/>
    </font>
    <font>
      <b/>
      <strike/>
      <sz val="8"/>
      <color theme="0"/>
      <name val="Arial"/>
      <family val="2"/>
    </font>
    <font>
      <b/>
      <u/>
      <sz val="10"/>
      <color indexed="12"/>
      <name val="Arial"/>
      <family val="2"/>
    </font>
    <font>
      <b/>
      <sz val="7"/>
      <color rgb="FF002060"/>
      <name val="Cambria"/>
      <family val="1"/>
    </font>
    <font>
      <sz val="7"/>
      <color theme="0"/>
      <name val="Cambria"/>
      <family val="1"/>
    </font>
    <font>
      <b/>
      <sz val="8"/>
      <color rgb="FF00B0F0"/>
      <name val="Calibri"/>
      <family val="2"/>
      <scheme val="minor"/>
    </font>
    <font>
      <b/>
      <sz val="9"/>
      <name val="Arial"/>
      <family val="2"/>
    </font>
    <font>
      <b/>
      <sz val="18"/>
      <name val="Verdana"/>
      <family val="2"/>
    </font>
    <font>
      <b/>
      <sz val="10"/>
      <color theme="0"/>
      <name val="Calibri"/>
      <family val="2"/>
      <scheme val="minor"/>
    </font>
    <font>
      <sz val="8"/>
      <color theme="0"/>
      <name val="Verdana"/>
      <family val="2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8"/>
      <name val="Arial"/>
      <family val="2"/>
    </font>
    <font>
      <b/>
      <sz val="12"/>
      <color rgb="FF00CC00"/>
      <name val="Arial"/>
      <family val="2"/>
    </font>
    <font>
      <b/>
      <sz val="10"/>
      <color theme="0"/>
      <name val="Verdana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9"/>
      <color rgb="FFFFC000"/>
      <name val="Tahoma"/>
      <family val="2"/>
    </font>
    <font>
      <b/>
      <sz val="8"/>
      <name val="Arial"/>
      <family val="2"/>
    </font>
    <font>
      <sz val="8"/>
      <color rgb="FFFFC000"/>
      <name val="Verdana"/>
      <family val="2"/>
    </font>
    <font>
      <b/>
      <strike/>
      <sz val="12"/>
      <color theme="0"/>
      <name val="Calibri"/>
      <family val="2"/>
    </font>
    <font>
      <b/>
      <i/>
      <sz val="12"/>
      <color theme="0"/>
      <name val="Calibri"/>
      <family val="2"/>
    </font>
    <font>
      <b/>
      <sz val="12"/>
      <color rgb="FF008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double">
        <color rgb="FFFFC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 style="thick">
        <color auto="1"/>
      </top>
      <bottom style="double">
        <color theme="0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7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164" fontId="11" fillId="3" borderId="1" xfId="2" applyNumberFormat="1" applyFont="1" applyFill="1" applyBorder="1" applyAlignment="1">
      <alignment horizontal="center"/>
    </xf>
    <xf numFmtId="0" fontId="14" fillId="3" borderId="0" xfId="0" applyFont="1" applyFill="1"/>
    <xf numFmtId="0" fontId="15" fillId="3" borderId="0" xfId="1" applyFont="1" applyFill="1" applyAlignment="1">
      <alignment horizontal="center"/>
    </xf>
    <xf numFmtId="0" fontId="16" fillId="3" borderId="0" xfId="2" applyFont="1" applyFill="1" applyAlignment="1" applyProtection="1">
      <alignment horizontal="center"/>
      <protection locked="0"/>
    </xf>
    <xf numFmtId="0" fontId="14" fillId="0" borderId="0" xfId="0" applyFont="1"/>
    <xf numFmtId="0" fontId="4" fillId="7" borderId="1" xfId="2" applyFont="1" applyFill="1" applyBorder="1" applyAlignment="1" applyProtection="1">
      <alignment horizontal="center"/>
      <protection locked="0"/>
    </xf>
    <xf numFmtId="0" fontId="7" fillId="2" borderId="1" xfId="2" applyFont="1" applyFill="1" applyBorder="1" applyAlignment="1" applyProtection="1">
      <alignment horizontal="left"/>
      <protection locked="0"/>
    </xf>
    <xf numFmtId="0" fontId="26" fillId="8" borderId="0" xfId="13" applyFont="1" applyFill="1" applyAlignment="1">
      <alignment vertical="center"/>
    </xf>
    <xf numFmtId="0" fontId="23" fillId="8" borderId="0" xfId="0" applyFont="1" applyFill="1"/>
    <xf numFmtId="0" fontId="0" fillId="8" borderId="6" xfId="0" applyFill="1" applyBorder="1"/>
    <xf numFmtId="0" fontId="9" fillId="3" borderId="8" xfId="2" applyFont="1" applyFill="1" applyBorder="1" applyAlignment="1">
      <alignment wrapText="1"/>
    </xf>
    <xf numFmtId="166" fontId="13" fillId="3" borderId="0" xfId="7" applyNumberFormat="1" applyFont="1" applyFill="1" applyAlignment="1">
      <alignment vertical="top"/>
    </xf>
    <xf numFmtId="166" fontId="13" fillId="3" borderId="12" xfId="7" applyNumberFormat="1" applyFont="1" applyFill="1" applyBorder="1" applyAlignment="1">
      <alignment vertical="top"/>
    </xf>
    <xf numFmtId="0" fontId="6" fillId="7" borderId="1" xfId="2" applyFont="1" applyFill="1" applyBorder="1" applyAlignment="1" applyProtection="1">
      <alignment horizontal="left"/>
      <protection locked="0"/>
    </xf>
    <xf numFmtId="166" fontId="27" fillId="3" borderId="14" xfId="7" applyNumberFormat="1" applyFont="1" applyFill="1" applyBorder="1" applyAlignment="1">
      <alignment vertical="top"/>
    </xf>
    <xf numFmtId="164" fontId="24" fillId="3" borderId="11" xfId="7" applyNumberFormat="1" applyFont="1" applyFill="1" applyBorder="1" applyAlignment="1">
      <alignment horizontal="left" vertical="top"/>
    </xf>
    <xf numFmtId="0" fontId="1" fillId="0" borderId="0" xfId="22"/>
    <xf numFmtId="0" fontId="32" fillId="9" borderId="11" xfId="7" applyFont="1" applyFill="1" applyBorder="1" applyAlignment="1">
      <alignment vertical="top"/>
    </xf>
    <xf numFmtId="0" fontId="29" fillId="10" borderId="13" xfId="7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/>
    </xf>
    <xf numFmtId="165" fontId="12" fillId="3" borderId="12" xfId="1" applyNumberFormat="1" applyFont="1" applyFill="1" applyBorder="1" applyAlignment="1">
      <alignment vertical="top"/>
    </xf>
    <xf numFmtId="165" fontId="12" fillId="3" borderId="15" xfId="1" applyNumberFormat="1" applyFont="1" applyFill="1" applyBorder="1" applyAlignment="1">
      <alignment vertical="top"/>
    </xf>
    <xf numFmtId="3" fontId="36" fillId="0" borderId="0" xfId="2" applyNumberFormat="1" applyFont="1" applyAlignment="1">
      <alignment horizontal="left" vertical="top" textRotation="90"/>
    </xf>
    <xf numFmtId="0" fontId="0" fillId="8" borderId="0" xfId="0" applyFill="1" applyAlignment="1">
      <alignment vertical="center" wrapText="1"/>
    </xf>
    <xf numFmtId="0" fontId="24" fillId="9" borderId="11" xfId="7" applyFont="1" applyFill="1" applyBorder="1" applyAlignment="1">
      <alignment vertical="top"/>
    </xf>
    <xf numFmtId="0" fontId="28" fillId="8" borderId="6" xfId="0" applyFont="1" applyFill="1" applyBorder="1"/>
    <xf numFmtId="166" fontId="37" fillId="3" borderId="0" xfId="7" applyNumberFormat="1" applyFont="1" applyFill="1" applyAlignment="1">
      <alignment vertical="center"/>
    </xf>
    <xf numFmtId="166" fontId="38" fillId="3" borderId="0" xfId="7" applyNumberFormat="1" applyFont="1" applyFill="1" applyAlignment="1">
      <alignment vertical="center"/>
    </xf>
    <xf numFmtId="166" fontId="13" fillId="3" borderId="0" xfId="7" applyNumberFormat="1" applyFont="1" applyFill="1" applyAlignment="1">
      <alignment vertical="center"/>
    </xf>
    <xf numFmtId="0" fontId="39" fillId="5" borderId="0" xfId="23" applyFont="1" applyFill="1" applyAlignment="1" applyProtection="1"/>
    <xf numFmtId="166" fontId="40" fillId="3" borderId="0" xfId="7" applyNumberFormat="1" applyFont="1" applyFill="1" applyAlignment="1">
      <alignment vertical="top"/>
    </xf>
    <xf numFmtId="165" fontId="41" fillId="3" borderId="15" xfId="1" applyNumberFormat="1" applyFont="1" applyFill="1" applyBorder="1" applyAlignment="1">
      <alignment vertical="top"/>
    </xf>
    <xf numFmtId="166" fontId="37" fillId="3" borderId="0" xfId="7" applyNumberFormat="1" applyFont="1" applyFill="1" applyAlignment="1">
      <alignment horizontal="right" vertical="center"/>
    </xf>
    <xf numFmtId="0" fontId="43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/>
    <xf numFmtId="0" fontId="17" fillId="5" borderId="0" xfId="0" applyFont="1" applyFill="1"/>
    <xf numFmtId="0" fontId="35" fillId="5" borderId="0" xfId="0" applyFont="1" applyFill="1"/>
    <xf numFmtId="0" fontId="10" fillId="13" borderId="17" xfId="2" applyFont="1" applyFill="1" applyBorder="1" applyAlignment="1">
      <alignment horizontal="center" vertical="center" wrapText="1"/>
    </xf>
    <xf numFmtId="0" fontId="46" fillId="11" borderId="0" xfId="1" applyFont="1" applyFill="1" applyAlignment="1">
      <alignment horizontal="center" vertical="center"/>
    </xf>
    <xf numFmtId="4" fontId="46" fillId="11" borderId="0" xfId="1" applyNumberFormat="1" applyFont="1" applyFill="1" applyAlignment="1">
      <alignment horizontal="left" vertical="center"/>
    </xf>
    <xf numFmtId="0" fontId="34" fillId="14" borderId="19" xfId="24" applyFont="1" applyFill="1" applyBorder="1" applyAlignment="1">
      <alignment horizontal="center" vertical="center"/>
    </xf>
    <xf numFmtId="0" fontId="50" fillId="14" borderId="19" xfId="24" applyFont="1" applyFill="1" applyBorder="1" applyAlignment="1">
      <alignment horizontal="center" vertical="center"/>
    </xf>
    <xf numFmtId="0" fontId="34" fillId="11" borderId="0" xfId="25" applyFont="1" applyFill="1" applyAlignment="1">
      <alignment horizontal="center" vertical="center"/>
    </xf>
    <xf numFmtId="167" fontId="42" fillId="11" borderId="0" xfId="2" applyNumberFormat="1" applyFont="1" applyFill="1" applyAlignment="1">
      <alignment horizontal="center" vertical="center"/>
    </xf>
    <xf numFmtId="0" fontId="4" fillId="4" borderId="20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6" fillId="15" borderId="0" xfId="1" applyFont="1" applyFill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2" fillId="3" borderId="23" xfId="2" applyFont="1" applyFill="1" applyBorder="1" applyAlignment="1">
      <alignment horizontal="center" vertical="center"/>
    </xf>
    <xf numFmtId="0" fontId="4" fillId="4" borderId="24" xfId="2" applyFont="1" applyFill="1" applyBorder="1" applyAlignment="1" applyProtection="1">
      <alignment horizontal="center" vertical="center"/>
      <protection locked="0"/>
    </xf>
    <xf numFmtId="0" fontId="4" fillId="4" borderId="25" xfId="2" applyFont="1" applyFill="1" applyBorder="1" applyAlignment="1" applyProtection="1">
      <alignment horizontal="center" vertical="center"/>
      <protection locked="0"/>
    </xf>
    <xf numFmtId="166" fontId="13" fillId="3" borderId="12" xfId="7" applyNumberFormat="1" applyFont="1" applyFill="1" applyBorder="1" applyAlignment="1">
      <alignment horizontal="center" vertical="top"/>
    </xf>
    <xf numFmtId="0" fontId="24" fillId="3" borderId="11" xfId="7" applyFont="1" applyFill="1" applyBorder="1" applyAlignment="1">
      <alignment horizontal="left" vertical="top"/>
    </xf>
    <xf numFmtId="0" fontId="54" fillId="3" borderId="0" xfId="1" applyFont="1" applyFill="1" applyAlignment="1">
      <alignment horizontal="right" vertical="center"/>
    </xf>
    <xf numFmtId="0" fontId="55" fillId="3" borderId="0" xfId="1" applyFont="1" applyFill="1" applyAlignment="1">
      <alignment horizontal="left" vertical="center"/>
    </xf>
    <xf numFmtId="0" fontId="53" fillId="3" borderId="0" xfId="1" applyFont="1" applyFill="1" applyAlignment="1">
      <alignment horizontal="left" vertical="center"/>
    </xf>
    <xf numFmtId="164" fontId="53" fillId="3" borderId="0" xfId="1" applyNumberFormat="1" applyFont="1" applyFill="1" applyAlignment="1">
      <alignment horizontal="left" vertical="center"/>
    </xf>
    <xf numFmtId="0" fontId="34" fillId="11" borderId="0" xfId="24" applyFont="1" applyFill="1" applyAlignment="1">
      <alignment horizontal="center" vertical="center"/>
    </xf>
    <xf numFmtId="0" fontId="1" fillId="0" borderId="0" xfId="26"/>
    <xf numFmtId="0" fontId="53" fillId="0" borderId="26" xfId="1" applyFont="1" applyBorder="1" applyAlignment="1">
      <alignment horizontal="left" vertical="center"/>
    </xf>
    <xf numFmtId="165" fontId="56" fillId="3" borderId="27" xfId="1" applyNumberFormat="1" applyFont="1" applyFill="1" applyBorder="1" applyAlignment="1">
      <alignment vertical="center"/>
    </xf>
    <xf numFmtId="0" fontId="55" fillId="3" borderId="27" xfId="1" applyFont="1" applyFill="1" applyBorder="1" applyAlignment="1">
      <alignment horizontal="left" vertical="center"/>
    </xf>
    <xf numFmtId="0" fontId="35" fillId="0" borderId="0" xfId="0" applyFont="1" applyAlignment="1">
      <alignment horizontal="center"/>
    </xf>
    <xf numFmtId="0" fontId="1" fillId="0" borderId="0" xfId="28"/>
    <xf numFmtId="165" fontId="58" fillId="3" borderId="15" xfId="1" applyNumberFormat="1" applyFont="1" applyFill="1" applyBorder="1" applyAlignment="1">
      <alignment vertical="top"/>
    </xf>
    <xf numFmtId="4" fontId="46" fillId="11" borderId="21" xfId="1" applyNumberFormat="1" applyFont="1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164" fontId="11" fillId="3" borderId="0" xfId="2" applyNumberFormat="1" applyFont="1" applyFill="1" applyAlignment="1">
      <alignment horizontal="center"/>
    </xf>
    <xf numFmtId="0" fontId="22" fillId="3" borderId="29" xfId="2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3" borderId="0" xfId="7" applyFont="1" applyFill="1" applyAlignment="1">
      <alignment horizontal="center" vertical="top"/>
    </xf>
    <xf numFmtId="0" fontId="24" fillId="3" borderId="14" xfId="7" applyFont="1" applyFill="1" applyBorder="1" applyAlignment="1">
      <alignment horizontal="center" vertical="top"/>
    </xf>
    <xf numFmtId="165" fontId="12" fillId="3" borderId="0" xfId="1" applyNumberFormat="1" applyFont="1" applyFill="1" applyAlignment="1">
      <alignment vertical="top"/>
    </xf>
    <xf numFmtId="166" fontId="40" fillId="3" borderId="0" xfId="7" applyNumberFormat="1" applyFont="1" applyFill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53" fillId="3" borderId="26" xfId="1" applyFont="1" applyFill="1" applyBorder="1" applyAlignment="1">
      <alignment horizontal="left" vertical="center"/>
    </xf>
    <xf numFmtId="0" fontId="34" fillId="11" borderId="0" xfId="27" applyFont="1" applyFill="1" applyAlignment="1">
      <alignment horizontal="center" vertical="center"/>
    </xf>
    <xf numFmtId="0" fontId="7" fillId="4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left"/>
      <protection locked="0"/>
    </xf>
    <xf numFmtId="164" fontId="24" fillId="3" borderId="0" xfId="7" applyNumberFormat="1" applyFont="1" applyFill="1" applyAlignment="1">
      <alignment horizontal="left" vertical="top"/>
    </xf>
    <xf numFmtId="164" fontId="59" fillId="3" borderId="11" xfId="7" applyNumberFormat="1" applyFont="1" applyFill="1" applyBorder="1" applyAlignment="1">
      <alignment horizontal="left" vertical="top"/>
    </xf>
    <xf numFmtId="0" fontId="43" fillId="4" borderId="0" xfId="2" applyFont="1" applyFill="1" applyAlignment="1" applyProtection="1">
      <alignment horizontal="left"/>
      <protection locked="0"/>
    </xf>
    <xf numFmtId="164" fontId="60" fillId="3" borderId="0" xfId="7" applyNumberFormat="1" applyFont="1" applyFill="1" applyAlignment="1">
      <alignment horizontal="left" vertical="top"/>
    </xf>
    <xf numFmtId="164" fontId="53" fillId="3" borderId="0" xfId="1" applyNumberFormat="1" applyFont="1" applyFill="1" applyAlignment="1">
      <alignment horizontal="right" vertical="center"/>
    </xf>
    <xf numFmtId="0" fontId="7" fillId="2" borderId="0" xfId="2" applyFont="1" applyFill="1" applyAlignment="1" applyProtection="1">
      <alignment horizontal="right"/>
      <protection locked="0"/>
    </xf>
    <xf numFmtId="0" fontId="34" fillId="14" borderId="19" xfId="27" applyFont="1" applyFill="1" applyBorder="1" applyAlignment="1">
      <alignment horizontal="center" vertical="center"/>
    </xf>
    <xf numFmtId="0" fontId="50" fillId="14" borderId="19" xfId="27" applyFont="1" applyFill="1" applyBorder="1" applyAlignment="1">
      <alignment horizontal="center" vertical="center"/>
    </xf>
    <xf numFmtId="0" fontId="7" fillId="4" borderId="0" xfId="2" applyFont="1" applyFill="1" applyAlignment="1" applyProtection="1">
      <alignment horizontal="right"/>
      <protection locked="0"/>
    </xf>
    <xf numFmtId="0" fontId="0" fillId="8" borderId="18" xfId="0" applyFill="1" applyBorder="1"/>
    <xf numFmtId="0" fontId="30" fillId="8" borderId="18" xfId="0" applyFont="1" applyFill="1" applyBorder="1" applyAlignment="1">
      <alignment horizontal="center" vertical="center"/>
    </xf>
    <xf numFmtId="4" fontId="46" fillId="11" borderId="18" xfId="1" applyNumberFormat="1" applyFont="1" applyFill="1" applyBorder="1" applyAlignment="1">
      <alignment horizontal="left" vertical="center"/>
    </xf>
    <xf numFmtId="0" fontId="57" fillId="13" borderId="30" xfId="2" applyFont="1" applyFill="1" applyBorder="1" applyAlignment="1">
      <alignment horizontal="center" vertical="center" wrapText="1"/>
    </xf>
    <xf numFmtId="0" fontId="10" fillId="13" borderId="32" xfId="2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/>
    </xf>
    <xf numFmtId="0" fontId="61" fillId="0" borderId="21" xfId="0" applyFont="1" applyBorder="1" applyAlignment="1">
      <alignment horizontal="center"/>
    </xf>
    <xf numFmtId="164" fontId="25" fillId="2" borderId="35" xfId="2" applyNumberFormat="1" applyFont="1" applyFill="1" applyBorder="1" applyAlignment="1">
      <alignment horizontal="center" vertical="center" wrapText="1"/>
    </xf>
    <xf numFmtId="164" fontId="25" fillId="2" borderId="21" xfId="2" applyNumberFormat="1" applyFont="1" applyFill="1" applyBorder="1" applyAlignment="1">
      <alignment horizontal="center" vertical="center" wrapText="1"/>
    </xf>
    <xf numFmtId="0" fontId="0" fillId="8" borderId="0" xfId="0" applyFill="1"/>
    <xf numFmtId="0" fontId="30" fillId="8" borderId="0" xfId="0" applyFont="1" applyFill="1" applyAlignment="1">
      <alignment horizontal="center" vertical="center"/>
    </xf>
    <xf numFmtId="0" fontId="57" fillId="13" borderId="0" xfId="2" applyFont="1" applyFill="1" applyAlignment="1">
      <alignment horizontal="center" vertical="center" wrapText="1"/>
    </xf>
    <xf numFmtId="0" fontId="44" fillId="12" borderId="18" xfId="1" applyFont="1" applyFill="1" applyBorder="1" applyAlignment="1">
      <alignment horizontal="center" vertical="center" wrapText="1"/>
    </xf>
    <xf numFmtId="0" fontId="51" fillId="12" borderId="18" xfId="0" applyFont="1" applyFill="1" applyBorder="1" applyAlignment="1">
      <alignment horizontal="center" vertical="center" wrapText="1"/>
    </xf>
    <xf numFmtId="0" fontId="51" fillId="12" borderId="0" xfId="0" applyFont="1" applyFill="1" applyAlignment="1">
      <alignment horizontal="center" vertical="center" wrapText="1"/>
    </xf>
    <xf numFmtId="0" fontId="53" fillId="3" borderId="2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3" borderId="11" xfId="7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53" fillId="3" borderId="0" xfId="1" applyFont="1" applyFill="1" applyAlignment="1">
      <alignment horizontal="center" vertical="center" wrapText="1"/>
    </xf>
    <xf numFmtId="0" fontId="44" fillId="12" borderId="30" xfId="1" applyFont="1" applyFill="1" applyBorder="1" applyAlignment="1">
      <alignment horizontal="center" vertical="center" wrapText="1"/>
    </xf>
    <xf numFmtId="0" fontId="51" fillId="12" borderId="31" xfId="0" applyFont="1" applyFill="1" applyBorder="1" applyAlignment="1">
      <alignment horizontal="center" vertical="center" wrapText="1"/>
    </xf>
    <xf numFmtId="0" fontId="7" fillId="6" borderId="18" xfId="2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47" fillId="0" borderId="18" xfId="23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4" borderId="2" xfId="13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2" fillId="3" borderId="9" xfId="2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5" fillId="11" borderId="0" xfId="0" applyFont="1" applyFill="1" applyAlignment="1">
      <alignment horizontal="center" vertical="center" textRotation="90" wrapText="1"/>
    </xf>
    <xf numFmtId="0" fontId="47" fillId="0" borderId="18" xfId="2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5" fillId="5" borderId="16" xfId="0" applyFont="1" applyFill="1" applyBorder="1" applyAlignment="1">
      <alignment wrapText="1"/>
    </xf>
    <xf numFmtId="0" fontId="0" fillId="0" borderId="16" xfId="0" applyBorder="1" applyAlignment="1">
      <alignment wrapText="1"/>
    </xf>
  </cellXfs>
  <cellStyles count="29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98E5FC1B-AE1C-48A7-BBB7-A895F8A2895B}"/>
    <cellStyle name="Standaard 2 3 3 2" xfId="25" xr:uid="{38E2B215-1F7C-4C06-B7DA-CB258AD6C420}"/>
    <cellStyle name="Standaard 2 3 3 2 2 2 2" xfId="27" xr:uid="{E9AD0780-62AB-4182-84E0-ADFB77060F82}"/>
    <cellStyle name="Standaard 20" xfId="26" xr:uid="{CBEA83A4-97F2-4631-B7B8-2DC38BB5A172}"/>
    <cellStyle name="Standaard 20 2 2" xfId="28" xr:uid="{B78A6D05-8C2C-46B4-8541-76EDA70A425E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210"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1534361</xdr:colOff>
      <xdr:row>5</xdr:row>
      <xdr:rowOff>95930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12641" y="176471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99060</xdr:colOff>
      <xdr:row>5</xdr:row>
      <xdr:rowOff>7620</xdr:rowOff>
    </xdr:from>
    <xdr:to>
      <xdr:col>7</xdr:col>
      <xdr:colOff>546735</xdr:colOff>
      <xdr:row>5</xdr:row>
      <xdr:rowOff>479099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3DAEF1C-4DFD-4D56-9C7E-806D4381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3480" y="152400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bres-be-album.jouwweb.be/?_gl=1*17eauxj*_ga*MTI1MzczMTI5Mi4xNzE3ODM4NjUy*_ga_E6PZPGE4QM*MTcxNzg4MTIwNy4zLjEuMTcxNzg4MTI2MC43LjAuMA..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0"/>
  <sheetViews>
    <sheetView showZeros="0" tabSelected="1" topLeftCell="A227" zoomScaleNormal="100" workbookViewId="0">
      <selection activeCell="H7" sqref="H7:H8"/>
    </sheetView>
  </sheetViews>
  <sheetFormatPr defaultColWidth="8.88671875" defaultRowHeight="14.4" x14ac:dyDescent="0.3"/>
  <cols>
    <col min="1" max="1" width="3.77734375" customWidth="1"/>
    <col min="2" max="2" width="11.33203125" customWidth="1"/>
    <col min="3" max="3" width="6.44140625" customWidth="1"/>
    <col min="4" max="4" width="36" customWidth="1"/>
    <col min="5" max="5" width="41.6640625" customWidth="1"/>
    <col min="6" max="6" width="7.6640625" customWidth="1"/>
    <col min="7" max="7" width="2.21875" customWidth="1"/>
    <col min="8" max="8" width="10.21875" customWidth="1"/>
    <col min="9" max="9" width="2.44140625" customWidth="1"/>
    <col min="10" max="10" width="5.44140625" style="72" customWidth="1"/>
    <col min="11" max="11" width="7.21875" style="73" customWidth="1"/>
    <col min="12" max="12" width="18.6640625" customWidth="1"/>
    <col min="13" max="13" width="16.77734375" customWidth="1"/>
    <col min="14" max="14" width="2.44140625" style="7" customWidth="1"/>
  </cols>
  <sheetData>
    <row r="1" spans="1:14" ht="15" thickBot="1" x14ac:dyDescent="0.35"/>
    <row r="2" spans="1:14" ht="26.4" customHeight="1" thickTop="1" thickBot="1" x14ac:dyDescent="0.35">
      <c r="A2" s="12"/>
      <c r="B2" s="93"/>
      <c r="C2" s="93"/>
      <c r="D2" s="94" t="s">
        <v>6</v>
      </c>
      <c r="E2" s="93"/>
      <c r="F2" s="93"/>
      <c r="G2" s="95"/>
      <c r="H2" s="96" t="s">
        <v>7</v>
      </c>
      <c r="I2" s="95"/>
      <c r="J2" s="115" t="s">
        <v>8</v>
      </c>
      <c r="K2" s="116"/>
      <c r="L2" s="116"/>
      <c r="M2" s="116"/>
      <c r="N2" s="116"/>
    </row>
    <row r="3" spans="1:14" ht="26.4" customHeight="1" thickTop="1" thickBot="1" x14ac:dyDescent="0.35">
      <c r="A3" s="12"/>
      <c r="B3" s="103"/>
      <c r="C3" s="103"/>
      <c r="D3" s="104"/>
      <c r="E3" s="103"/>
      <c r="F3" s="103"/>
      <c r="G3" s="42"/>
      <c r="H3" s="105"/>
      <c r="I3" s="42"/>
      <c r="J3" s="106"/>
      <c r="K3" s="107"/>
      <c r="L3" s="107"/>
      <c r="M3" s="108"/>
      <c r="N3" s="108"/>
    </row>
    <row r="4" spans="1:14" ht="28.8" customHeight="1" thickTop="1" thickBot="1" x14ac:dyDescent="0.6">
      <c r="A4" s="28" t="s">
        <v>293</v>
      </c>
      <c r="B4" s="11"/>
      <c r="C4" s="10"/>
      <c r="D4" s="11"/>
      <c r="E4" s="11"/>
      <c r="F4" s="11"/>
      <c r="G4" s="41"/>
      <c r="H4" s="65">
        <f>COUNTIF(H9:H850,"◄")</f>
        <v>21</v>
      </c>
      <c r="I4" s="49" t="str">
        <f>IF(COUNTIF(I9:I791,"◄?►")&gt;=1,"◄?►","")</f>
        <v/>
      </c>
      <c r="J4" s="117" t="s">
        <v>9</v>
      </c>
      <c r="K4" s="118"/>
      <c r="L4" s="69" t="s">
        <v>10</v>
      </c>
      <c r="M4" s="78"/>
      <c r="N4" s="4"/>
    </row>
    <row r="5" spans="1:14" ht="34.799999999999997" customHeight="1" thickBot="1" x14ac:dyDescent="0.35">
      <c r="A5" s="124" t="s">
        <v>0</v>
      </c>
      <c r="B5" s="125"/>
      <c r="C5" s="125"/>
      <c r="D5" s="125"/>
      <c r="E5" s="126"/>
      <c r="F5" s="26"/>
      <c r="G5" s="129"/>
      <c r="H5" s="97" t="s">
        <v>2</v>
      </c>
      <c r="I5" s="41"/>
      <c r="J5" s="119"/>
      <c r="K5" s="120"/>
      <c r="L5" s="98" t="s">
        <v>11</v>
      </c>
      <c r="M5" s="79"/>
      <c r="N5" s="4"/>
    </row>
    <row r="6" spans="1:14" ht="44.4" customHeight="1" thickTop="1" thickBot="1" x14ac:dyDescent="0.35">
      <c r="A6" s="13"/>
      <c r="B6" s="127" t="s">
        <v>15</v>
      </c>
      <c r="C6" s="128"/>
      <c r="D6" s="21" t="s">
        <v>16</v>
      </c>
      <c r="E6" s="71" t="s">
        <v>17</v>
      </c>
      <c r="F6" s="71"/>
      <c r="G6" s="129"/>
      <c r="H6" s="40"/>
      <c r="I6" s="68"/>
      <c r="J6" s="99">
        <f>COUNTIF(J9:J852,"◄")</f>
        <v>21</v>
      </c>
      <c r="K6" s="100">
        <f>COUNTIF(K9:K852,"◄")</f>
        <v>0</v>
      </c>
      <c r="L6" s="101" t="s">
        <v>12</v>
      </c>
      <c r="M6" s="102"/>
      <c r="N6" s="4"/>
    </row>
    <row r="7" spans="1:14" ht="29.4" customHeight="1" thickTop="1" x14ac:dyDescent="0.3">
      <c r="A7" s="2"/>
      <c r="B7" s="37"/>
      <c r="C7" s="37"/>
      <c r="D7" s="32" t="s">
        <v>118</v>
      </c>
      <c r="E7" s="37"/>
      <c r="F7" s="38"/>
      <c r="G7" s="129"/>
      <c r="H7" s="130" t="s">
        <v>13</v>
      </c>
      <c r="I7" s="42"/>
      <c r="J7" s="121" t="s">
        <v>14</v>
      </c>
      <c r="K7" s="122"/>
      <c r="L7" s="3" t="s">
        <v>116</v>
      </c>
      <c r="M7" s="70" t="s">
        <v>117</v>
      </c>
      <c r="N7" s="4"/>
    </row>
    <row r="8" spans="1:14" ht="24" customHeight="1" thickBot="1" x14ac:dyDescent="0.35">
      <c r="A8" s="2"/>
      <c r="B8" s="132" t="s">
        <v>115</v>
      </c>
      <c r="C8" s="133"/>
      <c r="D8" s="133"/>
      <c r="E8" s="133"/>
      <c r="F8" s="39"/>
      <c r="G8" s="129"/>
      <c r="H8" s="131"/>
      <c r="I8" s="42"/>
      <c r="J8" s="123"/>
      <c r="K8" s="123"/>
      <c r="L8" s="70"/>
      <c r="M8" s="70"/>
      <c r="N8" s="4"/>
    </row>
    <row r="9" spans="1:14" ht="16.8" customHeight="1" thickTop="1" thickBot="1" x14ac:dyDescent="0.35">
      <c r="A9" s="55" t="s">
        <v>18</v>
      </c>
      <c r="B9" s="74"/>
      <c r="C9" s="74"/>
      <c r="D9" s="74"/>
      <c r="E9" s="75">
        <v>0</v>
      </c>
      <c r="F9" s="33"/>
      <c r="G9" s="43" t="str">
        <f>IF(H9="◄","◄",IF(H9="ok","►",""))</f>
        <v>◄</v>
      </c>
      <c r="H9" s="44" t="str">
        <f>IF(H10&gt;0,"OK","◄")</f>
        <v>◄</v>
      </c>
      <c r="I9" s="45" t="str">
        <f>IF(AND(J9="◄",K9="►"),"◄?►",IF(J9="◄","◄",IF(K9="►","►","")))</f>
        <v>◄</v>
      </c>
      <c r="J9" s="50" t="str">
        <f>IF(J10&gt;0,"","◄")</f>
        <v>◄</v>
      </c>
      <c r="K9" s="51" t="str">
        <f>IF(K10&gt;0,"►","")</f>
        <v/>
      </c>
      <c r="L9" s="18">
        <v>43857</v>
      </c>
      <c r="M9" s="84">
        <v>43859</v>
      </c>
      <c r="N9" s="5"/>
    </row>
    <row r="10" spans="1:14" ht="15.6" x14ac:dyDescent="0.3">
      <c r="A10" s="20"/>
      <c r="B10" s="23" t="s">
        <v>129</v>
      </c>
      <c r="C10" s="15"/>
      <c r="D10" s="15"/>
      <c r="E10" s="24" t="s">
        <v>130</v>
      </c>
      <c r="F10" s="34" t="s">
        <v>1</v>
      </c>
      <c r="G10" s="46" t="str">
        <f>IF(H10&gt;0,"ok","◄")</f>
        <v>◄</v>
      </c>
      <c r="H10" s="47"/>
      <c r="I10" s="46" t="str">
        <f>IF(AND(J10="",K10&gt;0),"?",IF(J10="","◄",IF(K10&gt;=1,"►","")))</f>
        <v>◄</v>
      </c>
      <c r="J10" s="52"/>
      <c r="K10" s="53"/>
      <c r="L10" s="1"/>
      <c r="M10" s="82"/>
      <c r="N10" s="6"/>
    </row>
    <row r="11" spans="1:14" ht="15.6" x14ac:dyDescent="0.3">
      <c r="A11" s="55" t="s">
        <v>19</v>
      </c>
      <c r="B11" s="76"/>
      <c r="C11" s="14"/>
      <c r="D11" s="14"/>
      <c r="E11" s="17"/>
      <c r="F11" s="33"/>
      <c r="G11" s="42"/>
      <c r="H11" s="67" t="str">
        <f>RIGHT(E10,13)</f>
        <v xml:space="preserve">N°. 1 / 2020 </v>
      </c>
      <c r="I11" s="42"/>
      <c r="J11" s="30"/>
      <c r="K11" s="29"/>
      <c r="L11" s="18">
        <v>43857</v>
      </c>
      <c r="M11" s="18">
        <v>43857</v>
      </c>
      <c r="N11" s="5"/>
    </row>
    <row r="12" spans="1:14" ht="15.6" x14ac:dyDescent="0.3">
      <c r="A12" s="20"/>
      <c r="B12" s="23" t="s">
        <v>131</v>
      </c>
      <c r="C12" s="15"/>
      <c r="D12" s="15"/>
      <c r="E12" s="24" t="s">
        <v>130</v>
      </c>
      <c r="F12" s="34" t="s">
        <v>1</v>
      </c>
      <c r="G12" s="42"/>
      <c r="H12" s="48"/>
      <c r="I12" s="42"/>
      <c r="J12" s="16" t="s">
        <v>125</v>
      </c>
      <c r="K12" s="8"/>
      <c r="L12" s="9"/>
      <c r="M12" s="9"/>
      <c r="N12" s="6"/>
    </row>
    <row r="13" spans="1:14" ht="15.6" x14ac:dyDescent="0.3">
      <c r="A13" s="55" t="s">
        <v>20</v>
      </c>
      <c r="B13" s="76"/>
      <c r="C13" s="14"/>
      <c r="D13" s="14"/>
      <c r="E13" s="17"/>
      <c r="F13" s="33"/>
      <c r="G13" s="42"/>
      <c r="H13" s="48"/>
      <c r="I13" s="42"/>
      <c r="J13" s="30"/>
      <c r="K13" s="29"/>
      <c r="L13" s="18">
        <v>43857</v>
      </c>
      <c r="M13" s="18">
        <v>43857</v>
      </c>
      <c r="N13" s="5"/>
    </row>
    <row r="14" spans="1:14" ht="15.6" x14ac:dyDescent="0.3">
      <c r="A14" s="20"/>
      <c r="B14" s="23" t="s">
        <v>132</v>
      </c>
      <c r="C14" s="15"/>
      <c r="D14" s="15"/>
      <c r="E14" s="24" t="s">
        <v>130</v>
      </c>
      <c r="F14" s="34" t="s">
        <v>1</v>
      </c>
      <c r="G14" s="42"/>
      <c r="H14" s="48"/>
      <c r="I14" s="42"/>
      <c r="J14" s="16" t="s">
        <v>125</v>
      </c>
      <c r="K14" s="8"/>
      <c r="L14" s="9"/>
      <c r="M14" s="9"/>
      <c r="N14" s="6"/>
    </row>
    <row r="15" spans="1:14" ht="33.6" customHeight="1" x14ac:dyDescent="0.3">
      <c r="A15" s="111" t="s">
        <v>21</v>
      </c>
      <c r="B15" s="112"/>
      <c r="C15" s="112"/>
      <c r="D15" s="112"/>
      <c r="E15" s="113"/>
      <c r="F15" s="33"/>
      <c r="G15" s="42"/>
      <c r="H15" s="48"/>
      <c r="I15" s="42"/>
      <c r="J15" s="30"/>
      <c r="K15" s="29"/>
      <c r="L15" s="18">
        <v>43857</v>
      </c>
      <c r="M15" s="18">
        <v>43857</v>
      </c>
      <c r="N15" s="5"/>
    </row>
    <row r="16" spans="1:14" ht="15.6" x14ac:dyDescent="0.3">
      <c r="A16" s="20"/>
      <c r="B16" s="23" t="s">
        <v>133</v>
      </c>
      <c r="C16" s="15"/>
      <c r="D16" s="15"/>
      <c r="E16" s="24" t="s">
        <v>130</v>
      </c>
      <c r="F16" s="34" t="s">
        <v>1</v>
      </c>
      <c r="G16" s="42"/>
      <c r="H16" s="48"/>
      <c r="I16" s="42"/>
      <c r="J16" s="16" t="s">
        <v>125</v>
      </c>
      <c r="K16" s="8"/>
      <c r="L16" s="9"/>
      <c r="M16" s="9"/>
      <c r="N16" s="6"/>
    </row>
    <row r="17" spans="1:14" ht="16.2" customHeight="1" x14ac:dyDescent="0.3">
      <c r="A17" s="55" t="s">
        <v>22</v>
      </c>
      <c r="B17" s="56"/>
      <c r="C17" s="57"/>
      <c r="D17" s="57"/>
      <c r="E17" s="57"/>
      <c r="F17" s="58"/>
      <c r="G17" s="42"/>
      <c r="H17" s="48"/>
      <c r="I17" s="42"/>
      <c r="J17" s="30" t="s">
        <v>126</v>
      </c>
      <c r="K17" s="14"/>
      <c r="L17" s="85">
        <v>43904</v>
      </c>
      <c r="M17" s="18">
        <v>43906</v>
      </c>
      <c r="N17" s="5"/>
    </row>
    <row r="18" spans="1:14" ht="15.6" x14ac:dyDescent="0.3">
      <c r="A18" s="20"/>
      <c r="B18" s="23" t="s">
        <v>134</v>
      </c>
      <c r="C18" s="15"/>
      <c r="D18" s="15"/>
      <c r="E18" s="24" t="s">
        <v>130</v>
      </c>
      <c r="F18" s="34" t="s">
        <v>1</v>
      </c>
      <c r="G18" s="42"/>
      <c r="H18" s="48"/>
      <c r="I18" s="42"/>
      <c r="J18" s="16" t="s">
        <v>125</v>
      </c>
      <c r="K18" s="8"/>
      <c r="L18" s="9"/>
      <c r="M18" s="9"/>
      <c r="N18" s="6"/>
    </row>
    <row r="19" spans="1:14" ht="19.2" customHeight="1" x14ac:dyDescent="0.3">
      <c r="A19" s="111" t="s">
        <v>23</v>
      </c>
      <c r="B19" s="112"/>
      <c r="C19" s="112"/>
      <c r="D19" s="112"/>
      <c r="E19" s="113"/>
      <c r="F19" s="33"/>
      <c r="G19" s="42"/>
      <c r="H19" s="48"/>
      <c r="I19" s="42"/>
      <c r="J19" s="30" t="s">
        <v>126</v>
      </c>
      <c r="K19" s="14"/>
      <c r="L19" s="85">
        <v>43904</v>
      </c>
      <c r="M19" s="18">
        <v>43906</v>
      </c>
      <c r="N19" s="5"/>
    </row>
    <row r="20" spans="1:14" ht="15.6" x14ac:dyDescent="0.3">
      <c r="A20" s="20"/>
      <c r="B20" s="23" t="s">
        <v>135</v>
      </c>
      <c r="C20" s="15"/>
      <c r="D20" s="15"/>
      <c r="E20" s="24" t="s">
        <v>130</v>
      </c>
      <c r="F20" s="34" t="s">
        <v>1</v>
      </c>
      <c r="G20" s="42"/>
      <c r="H20" s="48"/>
      <c r="I20" s="42"/>
      <c r="J20" s="16" t="s">
        <v>125</v>
      </c>
      <c r="K20" s="8"/>
      <c r="L20" s="9"/>
      <c r="M20" s="9"/>
      <c r="N20" s="6"/>
    </row>
    <row r="21" spans="1:14" ht="34.799999999999997" customHeight="1" x14ac:dyDescent="0.3">
      <c r="A21" s="111" t="s">
        <v>39</v>
      </c>
      <c r="B21" s="112"/>
      <c r="C21" s="112"/>
      <c r="D21" s="112"/>
      <c r="E21" s="113"/>
      <c r="F21" s="33"/>
      <c r="G21" s="42"/>
      <c r="H21" s="48"/>
      <c r="I21" s="42"/>
      <c r="J21" s="30" t="s">
        <v>126</v>
      </c>
      <c r="K21" s="31"/>
      <c r="L21" s="85">
        <v>43904</v>
      </c>
      <c r="M21" s="18">
        <v>43906</v>
      </c>
      <c r="N21" s="5"/>
    </row>
    <row r="22" spans="1:14" ht="15.6" x14ac:dyDescent="0.3">
      <c r="A22" s="20"/>
      <c r="B22" s="23" t="s">
        <v>136</v>
      </c>
      <c r="C22" s="15"/>
      <c r="D22" s="15"/>
      <c r="E22" s="24" t="s">
        <v>130</v>
      </c>
      <c r="F22" s="34" t="s">
        <v>1</v>
      </c>
      <c r="G22" s="42"/>
      <c r="H22" s="48"/>
      <c r="I22" s="42"/>
      <c r="J22" s="16" t="s">
        <v>125</v>
      </c>
      <c r="K22" s="8"/>
      <c r="L22" s="9"/>
      <c r="M22" s="9"/>
      <c r="N22" s="6"/>
    </row>
    <row r="23" spans="1:14" ht="20.399999999999999" customHeight="1" x14ac:dyDescent="0.3">
      <c r="A23" s="111" t="s">
        <v>24</v>
      </c>
      <c r="B23" s="112"/>
      <c r="C23" s="112"/>
      <c r="D23" s="112"/>
      <c r="E23" s="113"/>
      <c r="F23" s="33"/>
      <c r="G23" s="42"/>
      <c r="H23" s="48"/>
      <c r="I23" s="42"/>
      <c r="J23" s="30" t="s">
        <v>126</v>
      </c>
      <c r="K23" s="14"/>
      <c r="L23" s="85">
        <v>43904</v>
      </c>
      <c r="M23" s="18">
        <v>43906</v>
      </c>
      <c r="N23" s="5"/>
    </row>
    <row r="24" spans="1:14" ht="16.2" thickBot="1" x14ac:dyDescent="0.35">
      <c r="A24" s="20"/>
      <c r="B24" s="23" t="s">
        <v>137</v>
      </c>
      <c r="C24" s="15"/>
      <c r="D24" s="15"/>
      <c r="E24" s="24" t="s">
        <v>130</v>
      </c>
      <c r="F24" s="34" t="s">
        <v>1</v>
      </c>
      <c r="G24" s="42"/>
      <c r="H24" s="48"/>
      <c r="I24" s="42"/>
      <c r="J24" s="16" t="s">
        <v>125</v>
      </c>
      <c r="K24" s="8"/>
      <c r="L24" s="9"/>
      <c r="M24" s="9"/>
      <c r="N24" s="6"/>
    </row>
    <row r="25" spans="1:14" s="19" customFormat="1" ht="21" customHeight="1" thickBot="1" x14ac:dyDescent="0.35">
      <c r="A25" s="55" t="s">
        <v>25</v>
      </c>
      <c r="B25" s="56"/>
      <c r="C25" s="57"/>
      <c r="D25" s="57"/>
      <c r="E25" s="57"/>
      <c r="F25" s="58"/>
      <c r="G25" s="42"/>
      <c r="H25" s="48"/>
      <c r="I25" s="42"/>
      <c r="J25" s="30" t="s">
        <v>126</v>
      </c>
      <c r="K25" s="22"/>
      <c r="L25" s="85">
        <v>43904</v>
      </c>
      <c r="M25" s="18">
        <v>43906</v>
      </c>
      <c r="N25" s="5"/>
    </row>
    <row r="26" spans="1:14" x14ac:dyDescent="0.3">
      <c r="A26" s="25"/>
      <c r="B26" s="23" t="s">
        <v>133</v>
      </c>
      <c r="C26" s="15"/>
      <c r="D26" s="15"/>
      <c r="E26" s="24" t="s">
        <v>130</v>
      </c>
      <c r="F26" s="34" t="s">
        <v>1</v>
      </c>
      <c r="G26" s="42"/>
      <c r="H26" s="48"/>
      <c r="I26" s="42"/>
      <c r="J26" s="16" t="s">
        <v>125</v>
      </c>
      <c r="K26" s="8"/>
      <c r="L26" s="1"/>
      <c r="M26" s="82"/>
      <c r="N26" s="6"/>
    </row>
    <row r="27" spans="1:14" s="19" customFormat="1" ht="15.6" x14ac:dyDescent="0.3">
      <c r="A27" s="55" t="s">
        <v>38</v>
      </c>
      <c r="B27" s="76"/>
      <c r="C27" s="14"/>
      <c r="D27" s="14"/>
      <c r="E27" s="17"/>
      <c r="F27" s="33"/>
      <c r="G27" s="42"/>
      <c r="H27" s="48"/>
      <c r="I27" s="42"/>
      <c r="J27" s="30" t="s">
        <v>127</v>
      </c>
      <c r="K27" s="14"/>
      <c r="L27" s="85">
        <v>43995</v>
      </c>
      <c r="M27" s="18">
        <v>43997</v>
      </c>
      <c r="N27" s="5"/>
    </row>
    <row r="28" spans="1:14" s="19" customFormat="1" x14ac:dyDescent="0.3">
      <c r="A28" s="25"/>
      <c r="B28" s="23" t="s">
        <v>138</v>
      </c>
      <c r="C28" s="15"/>
      <c r="D28" s="15"/>
      <c r="E28" s="24" t="s">
        <v>139</v>
      </c>
      <c r="F28" s="34" t="s">
        <v>1</v>
      </c>
      <c r="G28" s="42"/>
      <c r="H28" s="48"/>
      <c r="I28" s="42"/>
      <c r="J28" s="16" t="s">
        <v>125</v>
      </c>
      <c r="K28" s="8"/>
      <c r="L28" s="9"/>
      <c r="M28" s="9"/>
      <c r="N28" s="6"/>
    </row>
    <row r="29" spans="1:14" s="19" customFormat="1" ht="20.399999999999999" customHeight="1" x14ac:dyDescent="0.3">
      <c r="A29" s="111" t="s">
        <v>26</v>
      </c>
      <c r="B29" s="112"/>
      <c r="C29" s="112"/>
      <c r="D29" s="112"/>
      <c r="E29" s="113"/>
      <c r="F29" s="33"/>
      <c r="G29" s="42"/>
      <c r="H29" s="48"/>
      <c r="I29" s="42"/>
      <c r="J29" s="30" t="s">
        <v>127</v>
      </c>
      <c r="K29" s="14"/>
      <c r="L29" s="85">
        <v>43995</v>
      </c>
      <c r="M29" s="18">
        <v>43997</v>
      </c>
      <c r="N29" s="5"/>
    </row>
    <row r="30" spans="1:14" s="19" customFormat="1" x14ac:dyDescent="0.3">
      <c r="A30" s="25"/>
      <c r="B30" s="23" t="s">
        <v>140</v>
      </c>
      <c r="C30" s="15"/>
      <c r="D30" s="15"/>
      <c r="E30" s="24" t="s">
        <v>139</v>
      </c>
      <c r="F30" s="34" t="s">
        <v>1</v>
      </c>
      <c r="G30" s="42"/>
      <c r="H30" s="48"/>
      <c r="I30" s="42"/>
      <c r="J30" s="16" t="s">
        <v>125</v>
      </c>
      <c r="K30" s="8"/>
      <c r="L30" s="9"/>
      <c r="M30" s="9"/>
      <c r="N30" s="6"/>
    </row>
    <row r="31" spans="1:14" s="19" customFormat="1" ht="19.8" customHeight="1" x14ac:dyDescent="0.3">
      <c r="A31" s="111" t="s">
        <v>27</v>
      </c>
      <c r="B31" s="112"/>
      <c r="C31" s="112"/>
      <c r="D31" s="112"/>
      <c r="E31" s="113"/>
      <c r="F31" s="33"/>
      <c r="G31" s="42"/>
      <c r="H31" s="48"/>
      <c r="I31" s="42"/>
      <c r="J31" s="30" t="s">
        <v>127</v>
      </c>
      <c r="K31" s="14"/>
      <c r="L31" s="85">
        <v>43995</v>
      </c>
      <c r="M31" s="18">
        <v>43997</v>
      </c>
      <c r="N31" s="5"/>
    </row>
    <row r="32" spans="1:14" s="19" customFormat="1" x14ac:dyDescent="0.3">
      <c r="A32" s="25"/>
      <c r="B32" s="23" t="s">
        <v>141</v>
      </c>
      <c r="C32" s="15"/>
      <c r="D32" s="15"/>
      <c r="E32" s="24" t="s">
        <v>139</v>
      </c>
      <c r="F32" s="34" t="s">
        <v>1</v>
      </c>
      <c r="G32" s="42"/>
      <c r="H32" s="48"/>
      <c r="I32" s="42"/>
      <c r="J32" s="16" t="s">
        <v>125</v>
      </c>
      <c r="K32" s="8"/>
      <c r="L32" s="9"/>
      <c r="M32" s="9"/>
      <c r="N32" s="6"/>
    </row>
    <row r="33" spans="1:14" s="19" customFormat="1" ht="15.6" x14ac:dyDescent="0.3">
      <c r="A33" s="55" t="s">
        <v>28</v>
      </c>
      <c r="B33" s="76"/>
      <c r="C33" s="14"/>
      <c r="D33" s="14"/>
      <c r="E33" s="17"/>
      <c r="F33" s="33"/>
      <c r="G33" s="42"/>
      <c r="H33" s="48"/>
      <c r="I33" s="42"/>
      <c r="J33" s="30" t="s">
        <v>127</v>
      </c>
      <c r="K33" s="14"/>
      <c r="L33" s="85">
        <v>43995</v>
      </c>
      <c r="M33" s="18">
        <v>43997</v>
      </c>
      <c r="N33" s="5"/>
    </row>
    <row r="34" spans="1:14" s="19" customFormat="1" ht="15" thickBot="1" x14ac:dyDescent="0.35">
      <c r="A34" s="25"/>
      <c r="B34" s="23" t="s">
        <v>142</v>
      </c>
      <c r="C34" s="15"/>
      <c r="D34" s="15"/>
      <c r="E34" s="24" t="s">
        <v>139</v>
      </c>
      <c r="F34" s="34" t="s">
        <v>1</v>
      </c>
      <c r="G34" s="42"/>
      <c r="H34" s="48"/>
      <c r="I34" s="42"/>
      <c r="J34" s="16" t="s">
        <v>125</v>
      </c>
      <c r="K34" s="8"/>
      <c r="L34" s="9"/>
      <c r="M34" s="83"/>
      <c r="N34" s="6"/>
    </row>
    <row r="35" spans="1:14" s="19" customFormat="1" ht="16.2" thickBot="1" x14ac:dyDescent="0.35">
      <c r="A35" s="55" t="s">
        <v>40</v>
      </c>
      <c r="B35" s="76"/>
      <c r="C35" s="14"/>
      <c r="D35" s="14"/>
      <c r="E35" s="17"/>
      <c r="F35" s="35"/>
      <c r="G35" s="43" t="str">
        <f>IF(H35="◄","◄",IF(H35="ok","►",""))</f>
        <v>◄</v>
      </c>
      <c r="H35" s="44" t="str">
        <f>IF(H36&gt;0,"OK","◄")</f>
        <v>◄</v>
      </c>
      <c r="I35" s="45" t="str">
        <f>IF(AND(J35="◄",K35="►"),"◄?►",IF(J35="◄","◄",IF(K35="►","►","")))</f>
        <v>◄</v>
      </c>
      <c r="J35" s="50" t="str">
        <f>IF(J36&gt;0,"","◄")</f>
        <v>◄</v>
      </c>
      <c r="K35" s="51" t="str">
        <f>IF(K36&gt;0,"►","")</f>
        <v/>
      </c>
      <c r="L35" s="85">
        <v>44071</v>
      </c>
      <c r="M35" s="84">
        <v>44074</v>
      </c>
      <c r="N35" s="5"/>
    </row>
    <row r="36" spans="1:14" s="19" customFormat="1" x14ac:dyDescent="0.3">
      <c r="A36" s="25"/>
      <c r="B36" s="23" t="s">
        <v>143</v>
      </c>
      <c r="C36" s="15"/>
      <c r="D36" s="15"/>
      <c r="E36" s="24" t="s">
        <v>144</v>
      </c>
      <c r="F36" s="34" t="s">
        <v>1</v>
      </c>
      <c r="G36" s="46" t="str">
        <f>IF(H36&gt;0,"ok","◄")</f>
        <v>◄</v>
      </c>
      <c r="H36" s="47"/>
      <c r="I36" s="46" t="str">
        <f>IF(AND(J36="",K36&gt;0),"?",IF(J36="","◄",IF(K36&gt;=1,"►","")))</f>
        <v>◄</v>
      </c>
      <c r="J36" s="52"/>
      <c r="K36" s="53"/>
      <c r="L36" s="1"/>
      <c r="M36" s="82"/>
      <c r="N36" s="6"/>
    </row>
    <row r="37" spans="1:14" s="19" customFormat="1" ht="15.6" x14ac:dyDescent="0.3">
      <c r="A37" s="55" t="s">
        <v>29</v>
      </c>
      <c r="B37" s="76"/>
      <c r="C37" s="14"/>
      <c r="D37" s="14"/>
      <c r="E37" s="17"/>
      <c r="F37" s="33"/>
      <c r="G37" s="42"/>
      <c r="H37" s="67" t="str">
        <f>RIGHT(E36,13)</f>
        <v xml:space="preserve">N°. 3 / 2020 </v>
      </c>
      <c r="I37" s="42"/>
      <c r="J37" s="30" t="s">
        <v>128</v>
      </c>
      <c r="K37" s="14"/>
      <c r="L37" s="85">
        <v>44071</v>
      </c>
      <c r="M37" s="84">
        <v>44074</v>
      </c>
      <c r="N37" s="5"/>
    </row>
    <row r="38" spans="1:14" s="19" customFormat="1" ht="15.6" x14ac:dyDescent="0.3">
      <c r="A38" s="27"/>
      <c r="B38" s="23" t="s">
        <v>145</v>
      </c>
      <c r="C38" s="15"/>
      <c r="D38" s="15"/>
      <c r="E38" s="24" t="s">
        <v>144</v>
      </c>
      <c r="F38" s="34" t="s">
        <v>1</v>
      </c>
      <c r="G38" s="42"/>
      <c r="H38" s="48"/>
      <c r="I38" s="42"/>
      <c r="J38" s="16" t="s">
        <v>125</v>
      </c>
      <c r="K38" s="8"/>
      <c r="L38" s="9"/>
      <c r="M38" s="83"/>
      <c r="N38" s="6"/>
    </row>
    <row r="39" spans="1:14" s="19" customFormat="1" ht="15.6" x14ac:dyDescent="0.3">
      <c r="A39" s="55" t="s">
        <v>30</v>
      </c>
      <c r="B39" s="76"/>
      <c r="C39" s="14"/>
      <c r="D39" s="14"/>
      <c r="E39" s="17"/>
      <c r="F39" s="33"/>
      <c r="G39" s="42"/>
      <c r="H39" s="48"/>
      <c r="I39" s="42"/>
      <c r="J39" s="30" t="s">
        <v>128</v>
      </c>
      <c r="K39" s="14"/>
      <c r="L39" s="85">
        <v>44071</v>
      </c>
      <c r="M39" s="84">
        <v>44074</v>
      </c>
      <c r="N39" s="5"/>
    </row>
    <row r="40" spans="1:14" s="19" customFormat="1" ht="15.6" x14ac:dyDescent="0.3">
      <c r="A40" s="27"/>
      <c r="B40" s="23" t="s">
        <v>146</v>
      </c>
      <c r="C40" s="15"/>
      <c r="D40" s="15"/>
      <c r="E40" s="24" t="s">
        <v>144</v>
      </c>
      <c r="F40" s="34" t="s">
        <v>1</v>
      </c>
      <c r="G40" s="42"/>
      <c r="H40" s="48"/>
      <c r="I40" s="42"/>
      <c r="J40" s="16" t="s">
        <v>125</v>
      </c>
      <c r="K40" s="8"/>
      <c r="L40" s="9"/>
      <c r="M40" s="83"/>
      <c r="N40" s="6"/>
    </row>
    <row r="41" spans="1:14" s="19" customFormat="1" ht="15.6" x14ac:dyDescent="0.3">
      <c r="A41" s="55" t="s">
        <v>31</v>
      </c>
      <c r="B41" s="76"/>
      <c r="C41" s="14"/>
      <c r="D41" s="14"/>
      <c r="E41" s="17"/>
      <c r="F41" s="33"/>
      <c r="G41" s="42"/>
      <c r="H41" s="48"/>
      <c r="I41" s="42"/>
      <c r="J41" s="30" t="s">
        <v>128</v>
      </c>
      <c r="K41" s="14"/>
      <c r="L41" s="85">
        <v>44071</v>
      </c>
      <c r="M41" s="84">
        <v>44074</v>
      </c>
      <c r="N41" s="5"/>
    </row>
    <row r="42" spans="1:14" s="19" customFormat="1" ht="15.6" x14ac:dyDescent="0.3">
      <c r="A42" s="27"/>
      <c r="B42" s="23" t="s">
        <v>147</v>
      </c>
      <c r="C42" s="15"/>
      <c r="D42" s="15"/>
      <c r="E42" s="24" t="s">
        <v>144</v>
      </c>
      <c r="F42" s="34" t="s">
        <v>1</v>
      </c>
      <c r="G42" s="42"/>
      <c r="H42" s="48"/>
      <c r="I42" s="42"/>
      <c r="J42" s="16" t="s">
        <v>125</v>
      </c>
      <c r="K42" s="8"/>
      <c r="L42" s="9"/>
      <c r="M42" s="83"/>
      <c r="N42" s="6"/>
    </row>
    <row r="43" spans="1:14" s="19" customFormat="1" ht="16.8" customHeight="1" x14ac:dyDescent="0.3">
      <c r="A43" s="111" t="s">
        <v>32</v>
      </c>
      <c r="B43" s="112"/>
      <c r="C43" s="112"/>
      <c r="D43" s="112"/>
      <c r="E43" s="113"/>
      <c r="F43" s="33"/>
      <c r="G43" s="42"/>
      <c r="H43" s="48"/>
      <c r="I43" s="42"/>
      <c r="J43" s="30" t="s">
        <v>128</v>
      </c>
      <c r="K43" s="14"/>
      <c r="L43" s="18" t="s">
        <v>123</v>
      </c>
      <c r="M43" s="84">
        <v>44130</v>
      </c>
      <c r="N43" s="5"/>
    </row>
    <row r="44" spans="1:14" s="19" customFormat="1" ht="16.2" thickBot="1" x14ac:dyDescent="0.35">
      <c r="A44" s="20"/>
      <c r="B44" s="23" t="s">
        <v>148</v>
      </c>
      <c r="C44" s="15"/>
      <c r="D44" s="15"/>
      <c r="E44" s="24" t="s">
        <v>144</v>
      </c>
      <c r="F44" s="34" t="s">
        <v>1</v>
      </c>
      <c r="G44" s="42"/>
      <c r="H44" s="48"/>
      <c r="I44" s="42"/>
      <c r="J44" s="16" t="s">
        <v>125</v>
      </c>
      <c r="K44" s="8"/>
      <c r="L44" s="1"/>
      <c r="M44" s="82"/>
      <c r="N44" s="6"/>
    </row>
    <row r="45" spans="1:14" s="19" customFormat="1" ht="16.2" thickBot="1" x14ac:dyDescent="0.35">
      <c r="A45" s="55" t="s">
        <v>33</v>
      </c>
      <c r="B45" s="76"/>
      <c r="C45" s="14"/>
      <c r="D45" s="14"/>
      <c r="E45" s="17"/>
      <c r="F45" s="35"/>
      <c r="G45" s="43" t="str">
        <f>IF(H45="◄","◄",IF(H45="ok","►",""))</f>
        <v>◄</v>
      </c>
      <c r="H45" s="44" t="str">
        <f>IF(H46&gt;0,"OK","◄")</f>
        <v>◄</v>
      </c>
      <c r="I45" s="45" t="str">
        <f>IF(AND(J45="◄",K45="►"),"◄?►",IF(J45="◄","◄",IF(K45="►","►","")))</f>
        <v>◄</v>
      </c>
      <c r="J45" s="50" t="str">
        <f>IF(J46&gt;0,"","◄")</f>
        <v>◄</v>
      </c>
      <c r="K45" s="51" t="str">
        <f>IF(K46&gt;0,"►","")</f>
        <v/>
      </c>
      <c r="L45" s="18">
        <v>44130</v>
      </c>
      <c r="M45" s="84"/>
      <c r="N45" s="5"/>
    </row>
    <row r="46" spans="1:14" s="19" customFormat="1" ht="15.6" x14ac:dyDescent="0.3">
      <c r="A46" s="27"/>
      <c r="B46" s="23" t="s">
        <v>149</v>
      </c>
      <c r="C46" s="15"/>
      <c r="D46" s="15"/>
      <c r="E46" s="24" t="s">
        <v>150</v>
      </c>
      <c r="F46" s="34" t="s">
        <v>1</v>
      </c>
      <c r="G46" s="46" t="str">
        <f>IF(H46&gt;0,"ok","◄")</f>
        <v>◄</v>
      </c>
      <c r="H46" s="47"/>
      <c r="I46" s="46" t="str">
        <f>IF(AND(J46="",K46&gt;0),"?",IF(J46="","◄",IF(K46&gt;=1,"►","")))</f>
        <v>◄</v>
      </c>
      <c r="J46" s="52"/>
      <c r="K46" s="53"/>
      <c r="L46" s="36" t="s">
        <v>122</v>
      </c>
      <c r="M46" s="86"/>
      <c r="N46" s="6"/>
    </row>
    <row r="47" spans="1:14" s="19" customFormat="1" ht="15.6" x14ac:dyDescent="0.3">
      <c r="A47" s="55" t="s">
        <v>34</v>
      </c>
      <c r="B47" s="76"/>
      <c r="C47" s="14"/>
      <c r="D47" s="14"/>
      <c r="E47" s="17"/>
      <c r="F47" s="33"/>
      <c r="G47" s="42"/>
      <c r="H47" s="67" t="str">
        <f>RIGHT(E46,13)</f>
        <v xml:space="preserve">N°. 4 / 2020 </v>
      </c>
      <c r="I47" s="42"/>
      <c r="J47" s="29" t="s">
        <v>121</v>
      </c>
      <c r="K47" s="14"/>
      <c r="L47" s="18" t="s">
        <v>123</v>
      </c>
      <c r="M47" s="84">
        <v>44130</v>
      </c>
      <c r="N47" s="5"/>
    </row>
    <row r="48" spans="1:14" s="19" customFormat="1" ht="15.6" x14ac:dyDescent="0.3">
      <c r="A48" s="20"/>
      <c r="B48" s="23" t="s">
        <v>151</v>
      </c>
      <c r="C48" s="15"/>
      <c r="D48" s="15"/>
      <c r="E48" s="24" t="s">
        <v>150</v>
      </c>
      <c r="F48" s="34" t="s">
        <v>1</v>
      </c>
      <c r="G48" s="42"/>
      <c r="H48" s="48"/>
      <c r="I48" s="42"/>
      <c r="J48" s="16" t="s">
        <v>125</v>
      </c>
      <c r="K48" s="8"/>
      <c r="L48" s="1"/>
      <c r="M48" s="82"/>
      <c r="N48" s="6"/>
    </row>
    <row r="49" spans="1:14" s="19" customFormat="1" ht="15.6" x14ac:dyDescent="0.3">
      <c r="A49" s="55" t="s">
        <v>35</v>
      </c>
      <c r="B49" s="76"/>
      <c r="C49" s="14"/>
      <c r="D49" s="14"/>
      <c r="E49" s="17"/>
      <c r="F49" s="33"/>
      <c r="G49" s="42"/>
      <c r="H49" s="48"/>
      <c r="I49" s="42"/>
      <c r="J49" s="29" t="s">
        <v>122</v>
      </c>
      <c r="K49" s="14"/>
      <c r="L49" s="18" t="s">
        <v>123</v>
      </c>
      <c r="M49" s="84">
        <v>44130</v>
      </c>
      <c r="N49" s="5"/>
    </row>
    <row r="50" spans="1:14" s="19" customFormat="1" ht="15.6" x14ac:dyDescent="0.3">
      <c r="A50" s="20"/>
      <c r="B50" s="23" t="s">
        <v>152</v>
      </c>
      <c r="C50" s="15"/>
      <c r="D50" s="15"/>
      <c r="E50" s="24" t="s">
        <v>150</v>
      </c>
      <c r="F50" s="34" t="s">
        <v>1</v>
      </c>
      <c r="G50" s="42"/>
      <c r="H50" s="48"/>
      <c r="I50" s="42"/>
      <c r="J50" s="16" t="s">
        <v>125</v>
      </c>
      <c r="K50" s="8"/>
      <c r="L50" s="9"/>
      <c r="M50" s="83"/>
      <c r="N50" s="6"/>
    </row>
    <row r="51" spans="1:14" s="19" customFormat="1" ht="15.6" x14ac:dyDescent="0.3">
      <c r="A51" s="55" t="s">
        <v>36</v>
      </c>
      <c r="B51" s="23"/>
      <c r="C51" s="14"/>
      <c r="D51" s="14"/>
      <c r="E51" s="17"/>
      <c r="F51" s="33"/>
      <c r="G51" s="42"/>
      <c r="H51" s="48"/>
      <c r="I51" s="42"/>
      <c r="J51" s="29" t="s">
        <v>122</v>
      </c>
      <c r="K51" s="14"/>
      <c r="L51" s="18" t="s">
        <v>123</v>
      </c>
      <c r="M51" s="84">
        <v>44130</v>
      </c>
      <c r="N51" s="5"/>
    </row>
    <row r="52" spans="1:14" s="19" customFormat="1" ht="15.6" x14ac:dyDescent="0.3">
      <c r="A52" s="20"/>
      <c r="B52" s="23" t="s">
        <v>153</v>
      </c>
      <c r="C52" s="15"/>
      <c r="D52" s="15"/>
      <c r="E52" s="24" t="s">
        <v>150</v>
      </c>
      <c r="F52" s="34" t="s">
        <v>1</v>
      </c>
      <c r="G52" s="42"/>
      <c r="H52" s="48"/>
      <c r="I52" s="42"/>
      <c r="J52" s="16" t="s">
        <v>125</v>
      </c>
      <c r="K52" s="8"/>
      <c r="L52" s="9"/>
      <c r="M52" s="83"/>
      <c r="N52" s="6"/>
    </row>
    <row r="53" spans="1:14" s="19" customFormat="1" ht="32.4" customHeight="1" x14ac:dyDescent="0.3">
      <c r="A53" s="111" t="s">
        <v>37</v>
      </c>
      <c r="B53" s="112"/>
      <c r="C53" s="112"/>
      <c r="D53" s="112"/>
      <c r="E53" s="113"/>
      <c r="F53" s="77"/>
      <c r="G53" s="42"/>
      <c r="H53" s="48"/>
      <c r="I53" s="42"/>
      <c r="J53" s="29" t="s">
        <v>122</v>
      </c>
      <c r="K53" s="14"/>
      <c r="L53" s="18" t="s">
        <v>123</v>
      </c>
      <c r="M53" s="84">
        <v>44130</v>
      </c>
      <c r="N53" s="5"/>
    </row>
    <row r="54" spans="1:14" s="19" customFormat="1" ht="16.2" thickBot="1" x14ac:dyDescent="0.35">
      <c r="A54" s="20"/>
      <c r="B54" s="23" t="s">
        <v>154</v>
      </c>
      <c r="C54" s="15"/>
      <c r="D54" s="15"/>
      <c r="E54" s="24" t="s">
        <v>150</v>
      </c>
      <c r="F54" s="34" t="s">
        <v>1</v>
      </c>
      <c r="G54" s="42"/>
      <c r="H54" s="48"/>
      <c r="I54" s="42"/>
      <c r="J54" s="16" t="s">
        <v>125</v>
      </c>
      <c r="K54" s="8"/>
      <c r="L54" s="9"/>
      <c r="M54" s="83"/>
      <c r="N54" s="6"/>
    </row>
    <row r="55" spans="1:14" s="19" customFormat="1" ht="16.2" thickBot="1" x14ac:dyDescent="0.35">
      <c r="A55" s="55" t="s">
        <v>54</v>
      </c>
      <c r="B55" s="76"/>
      <c r="C55" s="14"/>
      <c r="D55" s="14"/>
      <c r="E55" s="17"/>
      <c r="F55" s="33"/>
      <c r="G55" s="43" t="str">
        <f>IF(H55="◄","◄",IF(H55="ok","►",""))</f>
        <v>◄</v>
      </c>
      <c r="H55" s="44" t="str">
        <f>IF(H56&gt;0,"OK","◄")</f>
        <v>◄</v>
      </c>
      <c r="I55" s="45" t="str">
        <f>IF(AND(J55="◄",K55="►"),"◄?►",IF(J55="◄","◄",IF(K55="►","►","")))</f>
        <v>◄</v>
      </c>
      <c r="J55" s="50" t="str">
        <f>IF(J56&gt;0,"","◄")</f>
        <v>◄</v>
      </c>
      <c r="K55" s="51" t="str">
        <f>IF(K56&gt;0,"►","")</f>
        <v/>
      </c>
      <c r="L55" s="18" t="s">
        <v>123</v>
      </c>
      <c r="M55" s="84">
        <v>44130</v>
      </c>
      <c r="N55" s="5"/>
    </row>
    <row r="56" spans="1:14" s="19" customFormat="1" ht="15.6" x14ac:dyDescent="0.3">
      <c r="A56" s="27"/>
      <c r="B56" s="23" t="s">
        <v>155</v>
      </c>
      <c r="C56" s="15"/>
      <c r="D56" s="15"/>
      <c r="E56" s="24" t="s">
        <v>156</v>
      </c>
      <c r="F56" s="34" t="s">
        <v>1</v>
      </c>
      <c r="G56" s="46" t="str">
        <f>IF(H56&gt;0,"ok","◄")</f>
        <v>◄</v>
      </c>
      <c r="H56" s="47"/>
      <c r="I56" s="46" t="str">
        <f>IF(AND(J56="",K56&gt;0),"?",IF(J56="","◄",IF(K56&gt;=1,"►","")))</f>
        <v>◄</v>
      </c>
      <c r="J56" s="52"/>
      <c r="K56" s="53"/>
      <c r="L56" s="36"/>
      <c r="M56" s="86"/>
      <c r="N56" s="6"/>
    </row>
    <row r="57" spans="1:14" s="19" customFormat="1" ht="15.6" x14ac:dyDescent="0.3">
      <c r="A57" s="55" t="s">
        <v>55</v>
      </c>
      <c r="B57" s="76"/>
      <c r="C57" s="14"/>
      <c r="D57" s="14"/>
      <c r="E57" s="17"/>
      <c r="F57" s="33"/>
      <c r="G57" s="42"/>
      <c r="H57" s="67" t="str">
        <f>RIGHT(E56,13)</f>
        <v xml:space="preserve"> N°. 1 /2021 </v>
      </c>
      <c r="I57" s="42"/>
      <c r="J57" s="29" t="s">
        <v>122</v>
      </c>
      <c r="K57" s="14"/>
      <c r="L57" s="18" t="s">
        <v>123</v>
      </c>
      <c r="M57" s="84">
        <v>44130</v>
      </c>
      <c r="N57" s="5"/>
    </row>
    <row r="58" spans="1:14" s="19" customFormat="1" ht="15.6" x14ac:dyDescent="0.3">
      <c r="A58" s="27"/>
      <c r="B58" s="23" t="s">
        <v>157</v>
      </c>
      <c r="C58" s="15"/>
      <c r="D58" s="15"/>
      <c r="E58" s="24" t="s">
        <v>156</v>
      </c>
      <c r="F58" s="34" t="s">
        <v>1</v>
      </c>
      <c r="G58" s="42"/>
      <c r="H58" s="48"/>
      <c r="I58" s="42"/>
      <c r="J58" s="16" t="s">
        <v>125</v>
      </c>
      <c r="K58" s="8"/>
      <c r="L58" s="9"/>
      <c r="M58" s="83"/>
      <c r="N58" s="6"/>
    </row>
    <row r="59" spans="1:14" s="19" customFormat="1" ht="15.6" x14ac:dyDescent="0.3">
      <c r="A59" s="55" t="s">
        <v>41</v>
      </c>
      <c r="B59" s="76"/>
      <c r="C59" s="14"/>
      <c r="D59" s="14"/>
      <c r="E59" s="17"/>
      <c r="F59" s="33"/>
      <c r="G59" s="42"/>
      <c r="H59" s="48"/>
      <c r="I59" s="42"/>
      <c r="J59" s="29" t="s">
        <v>122</v>
      </c>
      <c r="K59" s="14"/>
      <c r="L59" s="18" t="s">
        <v>123</v>
      </c>
      <c r="M59" s="84">
        <v>44130</v>
      </c>
      <c r="N59" s="5"/>
    </row>
    <row r="60" spans="1:14" s="19" customFormat="1" ht="15.6" x14ac:dyDescent="0.3">
      <c r="A60" s="27"/>
      <c r="B60" s="23" t="s">
        <v>158</v>
      </c>
      <c r="C60" s="15"/>
      <c r="D60" s="15"/>
      <c r="E60" s="24" t="s">
        <v>156</v>
      </c>
      <c r="F60" s="34" t="s">
        <v>1</v>
      </c>
      <c r="G60" s="42"/>
      <c r="H60" s="48"/>
      <c r="I60" s="42"/>
      <c r="J60" s="16" t="s">
        <v>125</v>
      </c>
      <c r="K60" s="8"/>
      <c r="L60" s="9"/>
      <c r="M60" s="83"/>
      <c r="N60" s="6"/>
    </row>
    <row r="61" spans="1:14" s="19" customFormat="1" ht="15.6" x14ac:dyDescent="0.3">
      <c r="A61" s="55" t="s">
        <v>42</v>
      </c>
      <c r="B61" s="76"/>
      <c r="C61" s="14"/>
      <c r="D61" s="14"/>
      <c r="E61" s="17"/>
      <c r="F61" s="33"/>
      <c r="G61" s="42"/>
      <c r="H61" s="48"/>
      <c r="I61" s="42"/>
      <c r="J61" s="29" t="s">
        <v>122</v>
      </c>
      <c r="K61" s="14"/>
      <c r="L61" s="18" t="s">
        <v>123</v>
      </c>
      <c r="M61" s="84">
        <v>44221</v>
      </c>
      <c r="N61" s="5"/>
    </row>
    <row r="62" spans="1:14" s="19" customFormat="1" ht="15.6" x14ac:dyDescent="0.3">
      <c r="A62" s="27"/>
      <c r="B62" s="23" t="s">
        <v>159</v>
      </c>
      <c r="C62" s="15"/>
      <c r="D62" s="15"/>
      <c r="E62" s="24" t="s">
        <v>156</v>
      </c>
      <c r="F62" s="34" t="s">
        <v>1</v>
      </c>
      <c r="G62" s="42"/>
      <c r="H62" s="48"/>
      <c r="I62" s="42"/>
      <c r="J62" s="16" t="s">
        <v>125</v>
      </c>
      <c r="K62" s="8"/>
      <c r="L62" s="9"/>
      <c r="M62" s="83"/>
      <c r="N62" s="6"/>
    </row>
    <row r="63" spans="1:14" s="19" customFormat="1" ht="33.6" customHeight="1" x14ac:dyDescent="0.3">
      <c r="A63" s="111" t="s">
        <v>56</v>
      </c>
      <c r="B63" s="112"/>
      <c r="C63" s="112"/>
      <c r="D63" s="112"/>
      <c r="E63" s="113"/>
      <c r="F63" s="33"/>
      <c r="G63" s="42"/>
      <c r="H63" s="48"/>
      <c r="I63" s="42"/>
      <c r="J63" s="29" t="s">
        <v>122</v>
      </c>
      <c r="K63" s="14"/>
      <c r="L63" s="18" t="s">
        <v>123</v>
      </c>
      <c r="M63" s="84">
        <v>44270</v>
      </c>
      <c r="N63" s="5"/>
    </row>
    <row r="64" spans="1:14" s="19" customFormat="1" ht="15.6" x14ac:dyDescent="0.3">
      <c r="A64" s="27"/>
      <c r="B64" s="23" t="s">
        <v>160</v>
      </c>
      <c r="C64" s="15"/>
      <c r="D64" s="15"/>
      <c r="E64" s="24" t="s">
        <v>156</v>
      </c>
      <c r="F64" s="34" t="s">
        <v>1</v>
      </c>
      <c r="G64" s="42"/>
      <c r="H64" s="48"/>
      <c r="I64" s="42"/>
      <c r="J64" s="16" t="s">
        <v>125</v>
      </c>
      <c r="K64" s="8"/>
      <c r="L64" s="9"/>
      <c r="M64" s="83"/>
      <c r="N64" s="6"/>
    </row>
    <row r="65" spans="1:14" s="19" customFormat="1" ht="15.6" x14ac:dyDescent="0.3">
      <c r="A65" s="55" t="s">
        <v>43</v>
      </c>
      <c r="B65" s="76"/>
      <c r="C65" s="14"/>
      <c r="D65" s="14"/>
      <c r="E65" s="17"/>
      <c r="F65" s="33"/>
      <c r="G65" s="42"/>
      <c r="H65" s="48"/>
      <c r="I65" s="42"/>
      <c r="J65" s="29" t="s">
        <v>122</v>
      </c>
      <c r="K65" s="14"/>
      <c r="L65" s="18" t="s">
        <v>123</v>
      </c>
      <c r="M65" s="84">
        <v>44270</v>
      </c>
      <c r="N65" s="5"/>
    </row>
    <row r="66" spans="1:14" s="19" customFormat="1" ht="15.6" x14ac:dyDescent="0.3">
      <c r="A66" s="27"/>
      <c r="B66" s="23" t="s">
        <v>161</v>
      </c>
      <c r="C66" s="15"/>
      <c r="D66" s="15"/>
      <c r="E66" s="24" t="s">
        <v>156</v>
      </c>
      <c r="F66" s="34" t="s">
        <v>1</v>
      </c>
      <c r="G66" s="42"/>
      <c r="H66" s="48"/>
      <c r="I66" s="42"/>
      <c r="J66" s="16" t="s">
        <v>125</v>
      </c>
      <c r="K66" s="8"/>
      <c r="L66" s="9"/>
      <c r="M66" s="83"/>
      <c r="N66" s="6"/>
    </row>
    <row r="67" spans="1:14" s="19" customFormat="1" ht="15.6" x14ac:dyDescent="0.3">
      <c r="A67" s="55" t="s">
        <v>44</v>
      </c>
      <c r="B67" s="76"/>
      <c r="C67" s="14"/>
      <c r="D67" s="14"/>
      <c r="E67" s="17"/>
      <c r="F67" s="33"/>
      <c r="G67" s="42"/>
      <c r="H67" s="48"/>
      <c r="I67" s="42"/>
      <c r="J67" s="29" t="s">
        <v>122</v>
      </c>
      <c r="K67" s="14"/>
      <c r="L67" s="18" t="s">
        <v>123</v>
      </c>
      <c r="M67" s="84">
        <v>44270</v>
      </c>
      <c r="N67" s="5"/>
    </row>
    <row r="68" spans="1:14" s="19" customFormat="1" ht="15.6" x14ac:dyDescent="0.3">
      <c r="A68" s="27"/>
      <c r="B68" s="23" t="s">
        <v>162</v>
      </c>
      <c r="C68" s="15"/>
      <c r="D68" s="15"/>
      <c r="E68" s="24" t="s">
        <v>156</v>
      </c>
      <c r="F68" s="34" t="s">
        <v>1</v>
      </c>
      <c r="G68" s="42"/>
      <c r="H68" s="48"/>
      <c r="I68" s="42"/>
      <c r="J68" s="16" t="s">
        <v>125</v>
      </c>
      <c r="K68" s="8"/>
      <c r="L68" s="9"/>
      <c r="M68" s="83"/>
      <c r="N68" s="6"/>
    </row>
    <row r="69" spans="1:14" s="19" customFormat="1" ht="15.6" x14ac:dyDescent="0.3">
      <c r="A69" s="55" t="s">
        <v>57</v>
      </c>
      <c r="B69" s="76"/>
      <c r="C69" s="14"/>
      <c r="D69" s="14"/>
      <c r="E69" s="17"/>
      <c r="F69" s="33"/>
      <c r="G69" s="42"/>
      <c r="H69" s="48"/>
      <c r="I69" s="42"/>
      <c r="J69" s="29" t="s">
        <v>122</v>
      </c>
      <c r="K69" s="14"/>
      <c r="L69" s="18" t="s">
        <v>123</v>
      </c>
      <c r="M69" s="84">
        <v>44270</v>
      </c>
      <c r="N69" s="5"/>
    </row>
    <row r="70" spans="1:14" s="19" customFormat="1" ht="16.2" thickBot="1" x14ac:dyDescent="0.35">
      <c r="A70" s="27"/>
      <c r="B70" s="23" t="s">
        <v>163</v>
      </c>
      <c r="C70" s="15"/>
      <c r="D70" s="15"/>
      <c r="E70" s="24" t="s">
        <v>164</v>
      </c>
      <c r="F70" s="34" t="s">
        <v>1</v>
      </c>
      <c r="G70" s="42"/>
      <c r="H70" s="48"/>
      <c r="I70" s="42"/>
      <c r="J70" s="16" t="s">
        <v>125</v>
      </c>
      <c r="K70" s="8"/>
      <c r="L70" s="9"/>
      <c r="M70" s="83"/>
      <c r="N70" s="6"/>
    </row>
    <row r="71" spans="1:14" ht="16.2" customHeight="1" thickBot="1" x14ac:dyDescent="0.35">
      <c r="A71" s="55" t="s">
        <v>58</v>
      </c>
      <c r="B71" s="76"/>
      <c r="C71" s="74"/>
      <c r="D71" s="74"/>
      <c r="E71" s="75"/>
      <c r="F71" s="33"/>
      <c r="G71" s="43" t="str">
        <f>IF(H71="◄","◄",IF(H71="ok","►",""))</f>
        <v>◄</v>
      </c>
      <c r="H71" s="44" t="str">
        <f>IF(H72&gt;0,"OK","◄")</f>
        <v>◄</v>
      </c>
      <c r="I71" s="45" t="str">
        <f>IF(AND(J71="◄",K71="►"),"◄?►",IF(J71="◄","◄",IF(K71="►","►","")))</f>
        <v>◄</v>
      </c>
      <c r="J71" s="50" t="str">
        <f>IF(J72&gt;0,"","◄")</f>
        <v>◄</v>
      </c>
      <c r="K71" s="51" t="str">
        <f>IF(K72&gt;0,"►","")</f>
        <v/>
      </c>
      <c r="L71" s="18" t="s">
        <v>123</v>
      </c>
      <c r="M71" s="84">
        <v>44361</v>
      </c>
      <c r="N71" s="5"/>
    </row>
    <row r="72" spans="1:14" ht="15.6" x14ac:dyDescent="0.3">
      <c r="A72" s="27"/>
      <c r="B72" s="23" t="s">
        <v>165</v>
      </c>
      <c r="C72" s="15"/>
      <c r="D72" s="15"/>
      <c r="E72" s="24" t="s">
        <v>166</v>
      </c>
      <c r="F72" s="34" t="s">
        <v>1</v>
      </c>
      <c r="G72" s="46" t="str">
        <f>IF(H72&gt;0,"ok","◄")</f>
        <v>◄</v>
      </c>
      <c r="H72" s="47"/>
      <c r="I72" s="46" t="str">
        <f>IF(AND(J72="",K72&gt;0),"?",IF(J72="","◄",IF(K72&gt;=1,"►","")))</f>
        <v>◄</v>
      </c>
      <c r="J72" s="52"/>
      <c r="K72" s="53"/>
      <c r="L72" s="36" t="s">
        <v>122</v>
      </c>
      <c r="M72" s="86"/>
      <c r="N72" s="6"/>
    </row>
    <row r="73" spans="1:14" ht="20.399999999999999" customHeight="1" x14ac:dyDescent="0.3">
      <c r="A73" s="55" t="s">
        <v>45</v>
      </c>
      <c r="B73" s="76"/>
      <c r="C73" s="14"/>
      <c r="D73" s="14"/>
      <c r="E73" s="17"/>
      <c r="F73" s="33"/>
      <c r="G73" s="42"/>
      <c r="H73" s="67" t="str">
        <f>RIGHT(E72,13)</f>
        <v xml:space="preserve"> N°. 2 / 2021</v>
      </c>
      <c r="I73" s="42"/>
      <c r="J73" s="29" t="s">
        <v>122</v>
      </c>
      <c r="K73" s="14"/>
      <c r="L73" s="18" t="s">
        <v>123</v>
      </c>
      <c r="M73" s="84">
        <v>44361</v>
      </c>
      <c r="N73" s="5"/>
    </row>
    <row r="74" spans="1:14" ht="15.6" x14ac:dyDescent="0.3">
      <c r="A74" s="27"/>
      <c r="B74" s="23" t="s">
        <v>167</v>
      </c>
      <c r="C74" s="15"/>
      <c r="D74" s="15"/>
      <c r="E74" s="24" t="s">
        <v>168</v>
      </c>
      <c r="F74" s="34" t="s">
        <v>1</v>
      </c>
      <c r="G74" s="42"/>
      <c r="H74" s="48"/>
      <c r="I74" s="42"/>
      <c r="J74" s="16" t="s">
        <v>125</v>
      </c>
      <c r="K74" s="8"/>
      <c r="L74" s="9"/>
      <c r="M74" s="83"/>
      <c r="N74" s="6"/>
    </row>
    <row r="75" spans="1:14" ht="33" customHeight="1" x14ac:dyDescent="0.3">
      <c r="A75" s="111" t="s">
        <v>53</v>
      </c>
      <c r="B75" s="112"/>
      <c r="C75" s="112"/>
      <c r="D75" s="112"/>
      <c r="E75" s="113"/>
      <c r="F75" s="33"/>
      <c r="G75" s="42"/>
      <c r="H75" s="48"/>
      <c r="I75" s="42"/>
      <c r="J75" s="29" t="s">
        <v>122</v>
      </c>
      <c r="K75" s="14"/>
      <c r="L75" s="18" t="s">
        <v>123</v>
      </c>
      <c r="M75" s="84">
        <v>44361</v>
      </c>
      <c r="N75" s="5"/>
    </row>
    <row r="76" spans="1:14" ht="15.6" x14ac:dyDescent="0.3">
      <c r="A76" s="27"/>
      <c r="B76" s="23" t="s">
        <v>169</v>
      </c>
      <c r="C76" s="15"/>
      <c r="D76" s="15"/>
      <c r="E76" s="24" t="s">
        <v>170</v>
      </c>
      <c r="F76" s="34" t="s">
        <v>1</v>
      </c>
      <c r="G76" s="42"/>
      <c r="H76" s="48"/>
      <c r="I76" s="42"/>
      <c r="J76" s="16" t="s">
        <v>125</v>
      </c>
      <c r="K76" s="8"/>
      <c r="L76" s="9"/>
      <c r="M76" s="83"/>
      <c r="N76" s="6"/>
    </row>
    <row r="77" spans="1:14" ht="16.2" customHeight="1" x14ac:dyDescent="0.3">
      <c r="A77" s="55" t="s">
        <v>46</v>
      </c>
      <c r="B77" s="76"/>
      <c r="C77" s="57"/>
      <c r="D77" s="57"/>
      <c r="E77" s="57"/>
      <c r="F77" s="58"/>
      <c r="G77" s="42"/>
      <c r="H77" s="48"/>
      <c r="I77" s="42"/>
      <c r="J77" s="29" t="s">
        <v>122</v>
      </c>
      <c r="K77" s="14"/>
      <c r="L77" s="18" t="s">
        <v>123</v>
      </c>
      <c r="M77" s="84">
        <v>44361</v>
      </c>
      <c r="N77" s="5"/>
    </row>
    <row r="78" spans="1:14" ht="15.6" x14ac:dyDescent="0.3">
      <c r="A78" s="27"/>
      <c r="B78" s="23" t="s">
        <v>171</v>
      </c>
      <c r="C78" s="15"/>
      <c r="D78" s="15"/>
      <c r="E78" s="24" t="s">
        <v>170</v>
      </c>
      <c r="F78" s="34" t="s">
        <v>1</v>
      </c>
      <c r="G78" s="42"/>
      <c r="H78" s="48"/>
      <c r="I78" s="42"/>
      <c r="J78" s="16" t="s">
        <v>125</v>
      </c>
      <c r="K78" s="8"/>
      <c r="L78" s="9"/>
      <c r="M78" s="83"/>
      <c r="N78" s="6"/>
    </row>
    <row r="79" spans="1:14" ht="19.2" customHeight="1" x14ac:dyDescent="0.3">
      <c r="A79" s="55" t="s">
        <v>59</v>
      </c>
      <c r="B79" s="76"/>
      <c r="C79" s="14"/>
      <c r="D79" s="14"/>
      <c r="E79" s="17"/>
      <c r="F79" s="33"/>
      <c r="G79" s="42"/>
      <c r="H79" s="48"/>
      <c r="I79" s="42"/>
      <c r="J79" s="29" t="s">
        <v>122</v>
      </c>
      <c r="K79" s="14"/>
      <c r="L79" s="18">
        <v>44361</v>
      </c>
      <c r="M79" s="84">
        <v>44361</v>
      </c>
      <c r="N79" s="5"/>
    </row>
    <row r="80" spans="1:14" ht="15.6" x14ac:dyDescent="0.3">
      <c r="A80" s="27"/>
      <c r="B80" s="23" t="s">
        <v>172</v>
      </c>
      <c r="C80" s="15"/>
      <c r="D80" s="15"/>
      <c r="E80" s="24" t="s">
        <v>170</v>
      </c>
      <c r="F80" s="34" t="s">
        <v>1</v>
      </c>
      <c r="G80" s="42"/>
      <c r="H80" s="48"/>
      <c r="I80" s="42"/>
      <c r="J80" s="16" t="s">
        <v>125</v>
      </c>
      <c r="K80" s="8"/>
      <c r="L80" s="9"/>
      <c r="M80" s="83"/>
      <c r="N80" s="6"/>
    </row>
    <row r="81" spans="1:14" ht="36" customHeight="1" x14ac:dyDescent="0.3">
      <c r="A81" s="111" t="s">
        <v>47</v>
      </c>
      <c r="B81" s="112"/>
      <c r="C81" s="112"/>
      <c r="D81" s="112"/>
      <c r="E81" s="113"/>
      <c r="F81" s="33"/>
      <c r="G81" s="42"/>
      <c r="H81" s="48"/>
      <c r="I81" s="42"/>
      <c r="J81" s="29" t="s">
        <v>122</v>
      </c>
      <c r="K81" s="14"/>
      <c r="L81" s="18" t="s">
        <v>123</v>
      </c>
      <c r="M81" s="84">
        <v>44361</v>
      </c>
      <c r="N81" s="5"/>
    </row>
    <row r="82" spans="1:14" ht="16.2" thickBot="1" x14ac:dyDescent="0.35">
      <c r="A82" s="27"/>
      <c r="B82" s="23" t="s">
        <v>173</v>
      </c>
      <c r="C82" s="15"/>
      <c r="D82" s="15"/>
      <c r="E82" s="24" t="s">
        <v>170</v>
      </c>
      <c r="F82" s="34" t="s">
        <v>1</v>
      </c>
      <c r="G82" s="42"/>
      <c r="H82" s="48"/>
      <c r="I82" s="42"/>
      <c r="J82" s="16" t="s">
        <v>125</v>
      </c>
      <c r="K82" s="8"/>
      <c r="L82" s="9"/>
      <c r="M82" s="83"/>
      <c r="N82" s="6"/>
    </row>
    <row r="83" spans="1:14" s="19" customFormat="1" ht="22.2" customHeight="1" thickBot="1" x14ac:dyDescent="0.35">
      <c r="A83" s="55" t="s">
        <v>48</v>
      </c>
      <c r="B83" s="76"/>
      <c r="C83" s="14"/>
      <c r="D83" s="14"/>
      <c r="E83" s="17"/>
      <c r="F83" s="33"/>
      <c r="G83" s="43" t="str">
        <f>IF(H83="◄","◄",IF(H83="ok","►",""))</f>
        <v>◄</v>
      </c>
      <c r="H83" s="44" t="str">
        <f>IF(H84&gt;0,"OK","◄")</f>
        <v>◄</v>
      </c>
      <c r="I83" s="45" t="str">
        <f>IF(AND(J83="◄",K83="►"),"◄?►",IF(J83="◄","◄",IF(K83="►","►","")))</f>
        <v>◄</v>
      </c>
      <c r="J83" s="50" t="str">
        <f>IF(J84&gt;0,"","◄")</f>
        <v>◄</v>
      </c>
      <c r="K83" s="51" t="str">
        <f>IF(K84&gt;0,"►","")</f>
        <v/>
      </c>
      <c r="L83" s="18">
        <v>44435</v>
      </c>
      <c r="M83" s="84">
        <v>44438</v>
      </c>
      <c r="N83" s="5"/>
    </row>
    <row r="84" spans="1:14" s="19" customFormat="1" ht="15.6" x14ac:dyDescent="0.3">
      <c r="A84" s="27"/>
      <c r="B84" s="23" t="s">
        <v>174</v>
      </c>
      <c r="C84" s="15"/>
      <c r="D84" s="15"/>
      <c r="E84" s="24" t="s">
        <v>175</v>
      </c>
      <c r="F84" s="34" t="s">
        <v>1</v>
      </c>
      <c r="G84" s="46" t="str">
        <f>IF(H84&gt;0,"ok","◄")</f>
        <v>◄</v>
      </c>
      <c r="H84" s="47"/>
      <c r="I84" s="46" t="str">
        <f>IF(AND(J84="",K84&gt;0),"?",IF(J84="","◄",IF(K84&gt;=1,"►","")))</f>
        <v>◄</v>
      </c>
      <c r="J84" s="52"/>
      <c r="K84" s="53"/>
      <c r="L84" s="1"/>
      <c r="M84" s="82"/>
      <c r="N84" s="6"/>
    </row>
    <row r="85" spans="1:14" s="19" customFormat="1" ht="15.6" x14ac:dyDescent="0.3">
      <c r="A85" s="55" t="s">
        <v>60</v>
      </c>
      <c r="B85" s="76"/>
      <c r="C85" s="14"/>
      <c r="D85" s="14"/>
      <c r="E85" s="17"/>
      <c r="F85" s="33"/>
      <c r="G85" s="42"/>
      <c r="H85" s="48"/>
      <c r="I85" s="42"/>
      <c r="J85" s="14"/>
      <c r="K85" s="14"/>
      <c r="L85" s="18">
        <v>44435</v>
      </c>
      <c r="M85" s="84">
        <v>44438</v>
      </c>
      <c r="N85" s="5"/>
    </row>
    <row r="86" spans="1:14" s="19" customFormat="1" ht="15.6" x14ac:dyDescent="0.3">
      <c r="A86" s="27"/>
      <c r="B86" s="23" t="s">
        <v>176</v>
      </c>
      <c r="C86" s="15"/>
      <c r="D86" s="15"/>
      <c r="E86" s="24" t="s">
        <v>175</v>
      </c>
      <c r="F86" s="34" t="s">
        <v>1</v>
      </c>
      <c r="G86" s="42"/>
      <c r="H86" s="48"/>
      <c r="I86" s="42"/>
      <c r="J86" s="16" t="s">
        <v>125</v>
      </c>
      <c r="K86" s="8"/>
      <c r="L86" s="9"/>
      <c r="M86" s="83"/>
      <c r="N86" s="6"/>
    </row>
    <row r="87" spans="1:14" s="19" customFormat="1" ht="15.6" x14ac:dyDescent="0.3">
      <c r="A87" s="55" t="s">
        <v>49</v>
      </c>
      <c r="B87" s="76"/>
      <c r="C87" s="14"/>
      <c r="D87" s="14"/>
      <c r="E87" s="17"/>
      <c r="F87" s="33"/>
      <c r="G87" s="42"/>
      <c r="H87" s="48"/>
      <c r="I87" s="42"/>
      <c r="J87" s="14"/>
      <c r="K87" s="14"/>
      <c r="L87" s="18">
        <v>44438</v>
      </c>
      <c r="M87" s="84">
        <v>44438</v>
      </c>
      <c r="N87" s="5"/>
    </row>
    <row r="88" spans="1:14" s="19" customFormat="1" ht="16.2" thickBot="1" x14ac:dyDescent="0.35">
      <c r="A88" s="27"/>
      <c r="B88" s="23" t="s">
        <v>177</v>
      </c>
      <c r="C88" s="15"/>
      <c r="D88" s="15"/>
      <c r="E88" s="24" t="s">
        <v>175</v>
      </c>
      <c r="F88" s="34" t="s">
        <v>1</v>
      </c>
      <c r="G88" s="42"/>
      <c r="H88" s="48"/>
      <c r="I88" s="42"/>
      <c r="J88" s="16" t="s">
        <v>125</v>
      </c>
      <c r="K88" s="8"/>
      <c r="L88" s="9"/>
      <c r="M88" s="83"/>
      <c r="N88" s="6"/>
    </row>
    <row r="89" spans="1:14" s="19" customFormat="1" ht="16.2" thickBot="1" x14ac:dyDescent="0.35">
      <c r="A89" s="55" t="s">
        <v>61</v>
      </c>
      <c r="B89" s="76"/>
      <c r="C89" s="14"/>
      <c r="D89" s="14"/>
      <c r="E89" s="17"/>
      <c r="F89" s="33"/>
      <c r="G89" s="43" t="str">
        <f>IF(H89="◄","◄",IF(H89="ok","►",""))</f>
        <v>◄</v>
      </c>
      <c r="H89" s="44" t="str">
        <f>IF(H90&gt;0,"OK","◄")</f>
        <v>◄</v>
      </c>
      <c r="I89" s="45" t="str">
        <f>IF(AND(J89="◄",K89="►"),"◄?►",IF(J89="◄","◄",IF(K89="►","►","")))</f>
        <v>◄</v>
      </c>
      <c r="J89" s="50" t="str">
        <f>IF(J90&gt;0,"","◄")</f>
        <v>◄</v>
      </c>
      <c r="K89" s="51" t="str">
        <f>IF(K90&gt;0,"►","")</f>
        <v/>
      </c>
      <c r="L89" s="18">
        <v>44435</v>
      </c>
      <c r="M89" s="84">
        <v>44438</v>
      </c>
      <c r="N89" s="5"/>
    </row>
    <row r="90" spans="1:14" s="19" customFormat="1" ht="15.6" x14ac:dyDescent="0.3">
      <c r="A90" s="27"/>
      <c r="B90" s="23" t="s">
        <v>178</v>
      </c>
      <c r="C90" s="15"/>
      <c r="D90" s="15"/>
      <c r="E90" s="24" t="s">
        <v>179</v>
      </c>
      <c r="F90" s="34" t="s">
        <v>1</v>
      </c>
      <c r="G90" s="46" t="str">
        <f>IF(H90&gt;0,"ok","◄")</f>
        <v>◄</v>
      </c>
      <c r="H90" s="47"/>
      <c r="I90" s="46" t="str">
        <f>IF(AND(J90="",K90&gt;0),"?",IF(J90="","◄",IF(K90&gt;=1,"►","")))</f>
        <v>◄</v>
      </c>
      <c r="J90" s="52"/>
      <c r="K90" s="53"/>
      <c r="L90" s="1"/>
      <c r="M90" s="82"/>
      <c r="N90" s="6"/>
    </row>
    <row r="91" spans="1:14" s="19" customFormat="1" ht="15.6" x14ac:dyDescent="0.3">
      <c r="A91" s="55" t="s">
        <v>62</v>
      </c>
      <c r="B91" s="76"/>
      <c r="C91" s="14"/>
      <c r="D91" s="14"/>
      <c r="E91" s="17"/>
      <c r="F91" s="33"/>
      <c r="G91" s="42"/>
      <c r="H91" s="67" t="str">
        <f>RIGHT(E90,13)</f>
        <v xml:space="preserve"> N°. 4 /2021 </v>
      </c>
      <c r="I91" s="42"/>
      <c r="J91" s="29" t="s">
        <v>122</v>
      </c>
      <c r="K91" s="14"/>
      <c r="L91" s="18">
        <v>44492</v>
      </c>
      <c r="M91" s="84">
        <v>44494</v>
      </c>
      <c r="N91" s="5"/>
    </row>
    <row r="92" spans="1:14" s="19" customFormat="1" ht="15.6" x14ac:dyDescent="0.3">
      <c r="A92" s="27"/>
      <c r="B92" s="23" t="s">
        <v>180</v>
      </c>
      <c r="C92" s="15"/>
      <c r="D92" s="15"/>
      <c r="E92" s="24" t="s">
        <v>179</v>
      </c>
      <c r="F92" s="34" t="s">
        <v>1</v>
      </c>
      <c r="G92" s="42"/>
      <c r="H92" s="48"/>
      <c r="I92" s="42"/>
      <c r="J92" s="16" t="s">
        <v>125</v>
      </c>
      <c r="K92" s="8"/>
      <c r="L92" s="9"/>
      <c r="M92" s="83"/>
      <c r="N92" s="6"/>
    </row>
    <row r="93" spans="1:14" s="19" customFormat="1" ht="15.6" x14ac:dyDescent="0.3">
      <c r="A93" s="55" t="s">
        <v>50</v>
      </c>
      <c r="B93" s="76"/>
      <c r="C93" s="14"/>
      <c r="D93" s="14"/>
      <c r="E93" s="17"/>
      <c r="F93" s="33"/>
      <c r="G93" s="42"/>
      <c r="H93" s="48"/>
      <c r="I93" s="42"/>
      <c r="J93" s="14"/>
      <c r="K93" s="14"/>
      <c r="L93" s="18">
        <v>44492</v>
      </c>
      <c r="M93" s="84">
        <v>44494</v>
      </c>
      <c r="N93" s="5"/>
    </row>
    <row r="94" spans="1:14" s="19" customFormat="1" ht="15.6" x14ac:dyDescent="0.3">
      <c r="A94" s="27"/>
      <c r="B94" s="23" t="s">
        <v>181</v>
      </c>
      <c r="C94" s="15"/>
      <c r="D94" s="15"/>
      <c r="E94" s="24" t="s">
        <v>179</v>
      </c>
      <c r="F94" s="34" t="s">
        <v>1</v>
      </c>
      <c r="G94" s="42"/>
      <c r="H94" s="48"/>
      <c r="I94" s="42"/>
      <c r="J94" s="16" t="s">
        <v>125</v>
      </c>
      <c r="K94" s="8"/>
      <c r="L94" s="9"/>
      <c r="M94" s="83"/>
      <c r="N94" s="6"/>
    </row>
    <row r="95" spans="1:14" s="19" customFormat="1" ht="15.6" x14ac:dyDescent="0.3">
      <c r="A95" s="55" t="s">
        <v>51</v>
      </c>
      <c r="B95" s="76"/>
      <c r="C95" s="14"/>
      <c r="D95" s="14"/>
      <c r="E95" s="17"/>
      <c r="F95" s="33"/>
      <c r="G95" s="42"/>
      <c r="H95" s="48"/>
      <c r="I95" s="42"/>
      <c r="J95" s="14"/>
      <c r="K95" s="14"/>
      <c r="L95" s="18">
        <v>44492</v>
      </c>
      <c r="M95" s="84">
        <v>44494</v>
      </c>
      <c r="N95" s="5"/>
    </row>
    <row r="96" spans="1:14" s="19" customFormat="1" ht="15.6" x14ac:dyDescent="0.3">
      <c r="A96" s="27"/>
      <c r="B96" s="23" t="s">
        <v>182</v>
      </c>
      <c r="C96" s="15"/>
      <c r="D96" s="15"/>
      <c r="E96" s="24" t="s">
        <v>179</v>
      </c>
      <c r="F96" s="34" t="s">
        <v>1</v>
      </c>
      <c r="G96" s="42"/>
      <c r="H96" s="48"/>
      <c r="I96" s="42"/>
      <c r="J96" s="16" t="s">
        <v>125</v>
      </c>
      <c r="K96" s="8"/>
      <c r="L96" s="9"/>
      <c r="M96" s="83"/>
      <c r="N96" s="6"/>
    </row>
    <row r="97" spans="1:14" s="19" customFormat="1" ht="15.6" x14ac:dyDescent="0.3">
      <c r="A97" s="55" t="s">
        <v>52</v>
      </c>
      <c r="B97" s="76"/>
      <c r="C97" s="14"/>
      <c r="D97" s="14"/>
      <c r="E97" s="17"/>
      <c r="F97" s="33"/>
      <c r="G97" s="42"/>
      <c r="H97" s="48"/>
      <c r="I97" s="42"/>
      <c r="J97" s="14"/>
      <c r="K97" s="14"/>
      <c r="L97" s="18">
        <v>44492</v>
      </c>
      <c r="M97" s="84">
        <v>44494</v>
      </c>
      <c r="N97" s="5"/>
    </row>
    <row r="98" spans="1:14" s="19" customFormat="1" ht="16.2" thickBot="1" x14ac:dyDescent="0.35">
      <c r="A98" s="27"/>
      <c r="B98" s="23" t="s">
        <v>182</v>
      </c>
      <c r="C98" s="15"/>
      <c r="D98" s="15"/>
      <c r="E98" s="24" t="s">
        <v>179</v>
      </c>
      <c r="F98" s="34" t="s">
        <v>1</v>
      </c>
      <c r="G98" s="42"/>
      <c r="H98" s="48"/>
      <c r="I98" s="42"/>
      <c r="J98" s="16" t="s">
        <v>125</v>
      </c>
      <c r="K98" s="8"/>
      <c r="L98" s="9"/>
      <c r="M98" s="83"/>
      <c r="N98" s="6"/>
    </row>
    <row r="99" spans="1:14" s="19" customFormat="1" ht="16.2" thickBot="1" x14ac:dyDescent="0.35">
      <c r="A99" s="55" t="s">
        <v>63</v>
      </c>
      <c r="B99" s="76"/>
      <c r="C99" s="57"/>
      <c r="D99" s="57"/>
      <c r="E99" s="57"/>
      <c r="F99" s="58"/>
      <c r="G99" s="43" t="str">
        <f>IF(H99="◄","◄",IF(H99="ok","►",""))</f>
        <v>◄</v>
      </c>
      <c r="H99" s="44" t="str">
        <f>IF(H100&gt;0,"OK","◄")</f>
        <v>◄</v>
      </c>
      <c r="I99" s="45" t="str">
        <f>IF(AND(J99="◄",K99="►"),"◄?►",IF(J99="◄","◄",IF(K99="►","►","")))</f>
        <v>◄</v>
      </c>
      <c r="J99" s="50" t="str">
        <f>IF(J100&gt;0,"","◄")</f>
        <v>◄</v>
      </c>
      <c r="K99" s="51" t="str">
        <f>IF(K100&gt;0,"►","")</f>
        <v/>
      </c>
      <c r="L99" s="18">
        <v>44583</v>
      </c>
      <c r="M99" s="84">
        <v>44585</v>
      </c>
      <c r="N99" s="5"/>
    </row>
    <row r="100" spans="1:14" s="19" customFormat="1" ht="15.6" x14ac:dyDescent="0.3">
      <c r="A100" s="27"/>
      <c r="B100" s="23" t="s">
        <v>183</v>
      </c>
      <c r="C100" s="15"/>
      <c r="D100" s="15"/>
      <c r="E100" s="24" t="s">
        <v>184</v>
      </c>
      <c r="F100" s="34" t="s">
        <v>1</v>
      </c>
      <c r="G100" s="46" t="str">
        <f>IF(H100&gt;0,"ok","◄")</f>
        <v>◄</v>
      </c>
      <c r="H100" s="47"/>
      <c r="I100" s="46" t="str">
        <f>IF(AND(J100="",K100&gt;0),"?",IF(J100="","◄",IF(K100&gt;=1,"►","")))</f>
        <v>◄</v>
      </c>
      <c r="J100" s="52"/>
      <c r="K100" s="53"/>
      <c r="L100" s="1"/>
      <c r="M100" s="82"/>
      <c r="N100" s="6"/>
    </row>
    <row r="101" spans="1:14" s="19" customFormat="1" ht="15.6" x14ac:dyDescent="0.3">
      <c r="A101" s="55" t="s">
        <v>64</v>
      </c>
      <c r="B101" s="76"/>
      <c r="C101" s="57"/>
      <c r="D101" s="57"/>
      <c r="E101" s="57"/>
      <c r="F101" s="58"/>
      <c r="G101" s="42"/>
      <c r="H101" s="67" t="str">
        <f>RIGHT(E100,13)</f>
        <v xml:space="preserve"> N°. 1 /2022 </v>
      </c>
      <c r="I101" s="42"/>
      <c r="J101" s="14"/>
      <c r="K101" s="14"/>
      <c r="L101" s="18">
        <v>44583</v>
      </c>
      <c r="M101" s="84">
        <f>M99</f>
        <v>44585</v>
      </c>
      <c r="N101" s="5"/>
    </row>
    <row r="102" spans="1:14" s="19" customFormat="1" ht="15.6" x14ac:dyDescent="0.3">
      <c r="A102" s="27"/>
      <c r="B102" s="23" t="s">
        <v>185</v>
      </c>
      <c r="C102" s="15"/>
      <c r="D102" s="15"/>
      <c r="E102" s="24" t="s">
        <v>184</v>
      </c>
      <c r="F102" s="34" t="s">
        <v>1</v>
      </c>
      <c r="G102" s="42"/>
      <c r="H102" s="48"/>
      <c r="I102" s="42"/>
      <c r="J102" s="16" t="s">
        <v>125</v>
      </c>
      <c r="K102" s="8"/>
      <c r="L102" s="9"/>
      <c r="M102" s="83"/>
      <c r="N102" s="6"/>
    </row>
    <row r="103" spans="1:14" ht="16.2" customHeight="1" x14ac:dyDescent="0.3">
      <c r="A103" s="55" t="s">
        <v>65</v>
      </c>
      <c r="B103" s="76"/>
      <c r="C103" s="57"/>
      <c r="D103" s="57"/>
      <c r="E103" s="57"/>
      <c r="F103" s="58"/>
      <c r="G103" s="42"/>
      <c r="H103" s="48"/>
      <c r="I103" s="42"/>
      <c r="J103" s="14"/>
      <c r="K103" s="14"/>
      <c r="L103" s="18">
        <v>44583</v>
      </c>
      <c r="M103" s="84">
        <f>M101</f>
        <v>44585</v>
      </c>
      <c r="N103" s="5"/>
    </row>
    <row r="104" spans="1:14" ht="15.6" x14ac:dyDescent="0.3">
      <c r="A104" s="27"/>
      <c r="B104" s="23" t="s">
        <v>186</v>
      </c>
      <c r="C104" s="15"/>
      <c r="D104" s="15"/>
      <c r="E104" s="24" t="s">
        <v>184</v>
      </c>
      <c r="F104" s="34" t="s">
        <v>1</v>
      </c>
      <c r="G104" s="42"/>
      <c r="H104" s="48"/>
      <c r="I104" s="42"/>
      <c r="J104" s="16" t="s">
        <v>125</v>
      </c>
      <c r="K104" s="8"/>
      <c r="L104" s="9"/>
      <c r="M104" s="83"/>
      <c r="N104" s="6"/>
    </row>
    <row r="105" spans="1:14" ht="16.2" customHeight="1" x14ac:dyDescent="0.3">
      <c r="A105" s="55" t="s">
        <v>66</v>
      </c>
      <c r="B105" s="76"/>
      <c r="C105" s="57"/>
      <c r="D105" s="57"/>
      <c r="E105" s="57"/>
      <c r="F105" s="58"/>
      <c r="G105" s="42"/>
      <c r="H105" s="48"/>
      <c r="I105" s="42"/>
      <c r="J105" s="14"/>
      <c r="K105" s="14"/>
      <c r="L105" s="18">
        <v>44583</v>
      </c>
      <c r="M105" s="84">
        <f>M103</f>
        <v>44585</v>
      </c>
      <c r="N105" s="5"/>
    </row>
    <row r="106" spans="1:14" ht="15.6" x14ac:dyDescent="0.3">
      <c r="A106" s="27"/>
      <c r="B106" s="23" t="s">
        <v>187</v>
      </c>
      <c r="C106" s="15"/>
      <c r="D106" s="15"/>
      <c r="E106" s="24" t="s">
        <v>184</v>
      </c>
      <c r="F106" s="34" t="s">
        <v>1</v>
      </c>
      <c r="G106" s="42"/>
      <c r="H106" s="48"/>
      <c r="I106" s="42"/>
      <c r="J106" s="16" t="s">
        <v>125</v>
      </c>
      <c r="K106" s="8"/>
      <c r="L106" s="9"/>
      <c r="M106" s="83"/>
      <c r="N106" s="6"/>
    </row>
    <row r="107" spans="1:14" ht="34.200000000000003" customHeight="1" x14ac:dyDescent="0.3">
      <c r="A107" s="111" t="s">
        <v>67</v>
      </c>
      <c r="B107" s="112"/>
      <c r="C107" s="112"/>
      <c r="D107" s="112"/>
      <c r="E107" s="113"/>
      <c r="F107" s="58"/>
      <c r="G107" s="42"/>
      <c r="H107" s="48"/>
      <c r="I107" s="42"/>
      <c r="J107" s="14"/>
      <c r="K107" s="14"/>
      <c r="L107" s="18">
        <v>44639</v>
      </c>
      <c r="M107" s="84">
        <v>44641</v>
      </c>
      <c r="N107" s="5"/>
    </row>
    <row r="108" spans="1:14" ht="15.6" x14ac:dyDescent="0.3">
      <c r="A108" s="27"/>
      <c r="B108" s="23" t="s">
        <v>188</v>
      </c>
      <c r="C108" s="15"/>
      <c r="D108" s="54"/>
      <c r="E108" s="24" t="s">
        <v>184</v>
      </c>
      <c r="F108" s="34" t="s">
        <v>1</v>
      </c>
      <c r="G108" s="42"/>
      <c r="H108" s="48"/>
      <c r="I108" s="42"/>
      <c r="J108" s="16" t="s">
        <v>125</v>
      </c>
      <c r="K108" s="8"/>
      <c r="L108" s="9"/>
      <c r="M108" s="83"/>
      <c r="N108" s="6"/>
    </row>
    <row r="109" spans="1:14" ht="20.399999999999999" customHeight="1" x14ac:dyDescent="0.3">
      <c r="A109" s="55" t="s">
        <v>68</v>
      </c>
      <c r="B109" s="76"/>
      <c r="C109" s="14"/>
      <c r="D109" s="14"/>
      <c r="E109" s="17"/>
      <c r="F109" s="33"/>
      <c r="G109" s="42"/>
      <c r="H109" s="48"/>
      <c r="I109" s="42"/>
      <c r="J109" s="14"/>
      <c r="K109" s="14"/>
      <c r="L109" s="18">
        <v>44639</v>
      </c>
      <c r="M109" s="84">
        <f>M107</f>
        <v>44641</v>
      </c>
      <c r="N109" s="5"/>
    </row>
    <row r="110" spans="1:14" ht="15.6" x14ac:dyDescent="0.3">
      <c r="A110" s="27"/>
      <c r="B110" s="23" t="s">
        <v>189</v>
      </c>
      <c r="C110" s="15"/>
      <c r="D110" s="15"/>
      <c r="E110" s="24" t="s">
        <v>184</v>
      </c>
      <c r="F110" s="34" t="s">
        <v>1</v>
      </c>
      <c r="G110" s="42"/>
      <c r="H110" s="48"/>
      <c r="I110" s="42"/>
      <c r="J110" s="16" t="s">
        <v>125</v>
      </c>
      <c r="K110" s="8"/>
      <c r="L110" s="9"/>
      <c r="M110" s="83"/>
      <c r="N110" s="6"/>
    </row>
    <row r="111" spans="1:14" ht="21" customHeight="1" x14ac:dyDescent="0.3">
      <c r="A111" s="55" t="s">
        <v>69</v>
      </c>
      <c r="B111" s="76"/>
      <c r="C111" s="14"/>
      <c r="D111" s="14"/>
      <c r="E111" s="17"/>
      <c r="F111" s="33"/>
      <c r="G111" s="42"/>
      <c r="H111" s="48"/>
      <c r="I111" s="42"/>
      <c r="J111" s="14"/>
      <c r="K111" s="14"/>
      <c r="L111" s="18">
        <v>44639</v>
      </c>
      <c r="M111" s="84">
        <f>M109</f>
        <v>44641</v>
      </c>
      <c r="N111" s="5"/>
    </row>
    <row r="112" spans="1:14" ht="15.6" x14ac:dyDescent="0.3">
      <c r="A112" s="27"/>
      <c r="B112" s="23" t="s">
        <v>190</v>
      </c>
      <c r="C112" s="15"/>
      <c r="D112" s="15"/>
      <c r="E112" s="24" t="s">
        <v>184</v>
      </c>
      <c r="F112" s="34" t="s">
        <v>1</v>
      </c>
      <c r="G112" s="42"/>
      <c r="H112" s="48"/>
      <c r="I112" s="42"/>
      <c r="J112" s="16" t="s">
        <v>125</v>
      </c>
      <c r="K112" s="8"/>
      <c r="L112" s="9"/>
      <c r="M112" s="83"/>
      <c r="N112" s="6"/>
    </row>
    <row r="113" spans="1:14" ht="16.2" customHeight="1" x14ac:dyDescent="0.3">
      <c r="A113" s="55" t="s">
        <v>70</v>
      </c>
      <c r="B113" s="76"/>
      <c r="C113" s="14"/>
      <c r="D113" s="14"/>
      <c r="E113" s="17"/>
      <c r="F113" s="33"/>
      <c r="G113" s="42"/>
      <c r="H113" s="48"/>
      <c r="I113" s="42"/>
      <c r="J113" s="14"/>
      <c r="K113" s="14"/>
      <c r="L113" s="18">
        <v>44639</v>
      </c>
      <c r="M113" s="84">
        <f>M111</f>
        <v>44641</v>
      </c>
      <c r="N113" s="5"/>
    </row>
    <row r="114" spans="1:14" ht="15.6" x14ac:dyDescent="0.3">
      <c r="A114" s="27"/>
      <c r="B114" s="23" t="s">
        <v>191</v>
      </c>
      <c r="C114" s="15"/>
      <c r="D114" s="15"/>
      <c r="E114" s="24" t="s">
        <v>184</v>
      </c>
      <c r="F114" s="34" t="s">
        <v>1</v>
      </c>
      <c r="G114" s="42"/>
      <c r="H114" s="48"/>
      <c r="I114" s="42"/>
      <c r="J114" s="16" t="s">
        <v>125</v>
      </c>
      <c r="K114" s="8"/>
      <c r="L114" s="9"/>
      <c r="M114" s="83"/>
      <c r="N114" s="6"/>
    </row>
    <row r="115" spans="1:14" ht="16.2" customHeight="1" x14ac:dyDescent="0.3">
      <c r="A115" s="55" t="s">
        <v>71</v>
      </c>
      <c r="B115" s="76"/>
      <c r="C115" s="57"/>
      <c r="D115" s="57"/>
      <c r="E115" s="57"/>
      <c r="F115" s="58"/>
      <c r="G115" s="42"/>
      <c r="H115" s="48"/>
      <c r="I115" s="42"/>
      <c r="J115" s="14"/>
      <c r="K115" s="14"/>
      <c r="L115" s="18">
        <v>44639</v>
      </c>
      <c r="M115" s="84">
        <f>M113</f>
        <v>44641</v>
      </c>
      <c r="N115" s="5"/>
    </row>
    <row r="116" spans="1:14" ht="16.2" thickBot="1" x14ac:dyDescent="0.35">
      <c r="A116" s="27"/>
      <c r="B116" s="23" t="s">
        <v>192</v>
      </c>
      <c r="C116" s="15"/>
      <c r="D116" s="15"/>
      <c r="E116" s="24" t="s">
        <v>184</v>
      </c>
      <c r="F116" s="34" t="s">
        <v>1</v>
      </c>
      <c r="G116" s="42"/>
      <c r="H116" s="48"/>
      <c r="I116" s="42"/>
      <c r="J116" s="16" t="s">
        <v>125</v>
      </c>
      <c r="K116" s="8"/>
      <c r="L116" s="9"/>
      <c r="M116" s="83"/>
      <c r="N116" s="6"/>
    </row>
    <row r="117" spans="1:14" ht="16.2" customHeight="1" thickBot="1" x14ac:dyDescent="0.35">
      <c r="A117" s="55" t="s">
        <v>72</v>
      </c>
      <c r="B117" s="76"/>
      <c r="C117" s="14"/>
      <c r="D117" s="14"/>
      <c r="E117" s="17"/>
      <c r="F117" s="33"/>
      <c r="G117" s="43" t="str">
        <f>IF(H117="◄","◄",IF(H117="ok","►",""))</f>
        <v>◄</v>
      </c>
      <c r="H117" s="44" t="str">
        <f>IF(H118&gt;0,"OK","◄")</f>
        <v>◄</v>
      </c>
      <c r="I117" s="45" t="str">
        <f>IF(AND(J117="◄",K117="►"),"◄?►",IF(J117="◄","◄",IF(K117="►","►","")))</f>
        <v>◄</v>
      </c>
      <c r="J117" s="50" t="str">
        <f>IF(J118&gt;0,"","◄")</f>
        <v>◄</v>
      </c>
      <c r="K117" s="51" t="str">
        <f>IF(K118&gt;0,"►","")</f>
        <v/>
      </c>
      <c r="L117" s="18" t="s">
        <v>3</v>
      </c>
      <c r="M117" s="84" t="s">
        <v>120</v>
      </c>
      <c r="N117" s="5"/>
    </row>
    <row r="118" spans="1:14" ht="15.6" x14ac:dyDescent="0.3">
      <c r="A118" s="27"/>
      <c r="B118" s="23" t="s">
        <v>193</v>
      </c>
      <c r="C118" s="15"/>
      <c r="D118" s="15"/>
      <c r="E118" s="24" t="s">
        <v>194</v>
      </c>
      <c r="F118" s="34" t="s">
        <v>1</v>
      </c>
      <c r="G118" s="46" t="str">
        <f>IF(H118&gt;0,"ok","◄")</f>
        <v>◄</v>
      </c>
      <c r="H118" s="47"/>
      <c r="I118" s="46" t="str">
        <f>IF(AND(J118="",K118&gt;0),"?",IF(J118="","◄",IF(K118&gt;=1,"►","")))</f>
        <v>◄</v>
      </c>
      <c r="J118" s="52"/>
      <c r="K118" s="53"/>
      <c r="L118" s="1"/>
      <c r="M118" s="82"/>
      <c r="N118" s="6"/>
    </row>
    <row r="119" spans="1:14" ht="16.2" customHeight="1" x14ac:dyDescent="0.3">
      <c r="A119" s="55" t="s">
        <v>73</v>
      </c>
      <c r="B119" s="76"/>
      <c r="C119" s="14"/>
      <c r="D119" s="14"/>
      <c r="E119" s="17"/>
      <c r="F119" s="33"/>
      <c r="G119" s="42"/>
      <c r="H119" s="67" t="str">
        <f>RIGHT(E118,13)</f>
        <v xml:space="preserve"> N°. 2 /2022 </v>
      </c>
      <c r="I119" s="42"/>
      <c r="J119" s="14"/>
      <c r="K119" s="14"/>
      <c r="L119" s="18" t="s">
        <v>3</v>
      </c>
      <c r="M119" s="84" t="str">
        <f>M117</f>
        <v>13/06/20222</v>
      </c>
      <c r="N119" s="5"/>
    </row>
    <row r="120" spans="1:14" ht="15.6" x14ac:dyDescent="0.3">
      <c r="A120" s="27"/>
      <c r="B120" s="23" t="s">
        <v>195</v>
      </c>
      <c r="C120" s="15"/>
      <c r="D120" s="15"/>
      <c r="E120" s="24" t="s">
        <v>194</v>
      </c>
      <c r="F120" s="34" t="s">
        <v>1</v>
      </c>
      <c r="G120" s="42"/>
      <c r="H120" s="48"/>
      <c r="I120" s="42"/>
      <c r="J120" s="16" t="s">
        <v>125</v>
      </c>
      <c r="K120" s="8"/>
      <c r="L120" s="9"/>
      <c r="M120" s="83"/>
      <c r="N120" s="6"/>
    </row>
    <row r="121" spans="1:14" ht="15.6" x14ac:dyDescent="0.3">
      <c r="A121" s="55" t="s">
        <v>74</v>
      </c>
      <c r="B121" s="76"/>
      <c r="C121" s="14"/>
      <c r="D121" s="14"/>
      <c r="E121" s="17"/>
      <c r="F121" s="33"/>
      <c r="G121" s="42"/>
      <c r="H121" s="48"/>
      <c r="I121" s="42"/>
      <c r="J121" s="14"/>
      <c r="K121" s="14"/>
      <c r="L121" s="18" t="s">
        <v>3</v>
      </c>
      <c r="M121" s="84" t="str">
        <f>M119</f>
        <v>13/06/20222</v>
      </c>
      <c r="N121" s="5"/>
    </row>
    <row r="122" spans="1:14" ht="15.6" x14ac:dyDescent="0.3">
      <c r="A122" s="27"/>
      <c r="B122" s="23" t="s">
        <v>196</v>
      </c>
      <c r="C122" s="15"/>
      <c r="D122" s="15"/>
      <c r="E122" s="24" t="s">
        <v>194</v>
      </c>
      <c r="F122" s="34" t="s">
        <v>1</v>
      </c>
      <c r="G122" s="42"/>
      <c r="H122" s="48"/>
      <c r="I122" s="42"/>
      <c r="J122" s="16" t="s">
        <v>125</v>
      </c>
      <c r="K122" s="8"/>
      <c r="L122" s="9"/>
      <c r="M122" s="83"/>
      <c r="N122" s="6"/>
    </row>
    <row r="123" spans="1:14" ht="15.6" x14ac:dyDescent="0.3">
      <c r="A123" s="55" t="s">
        <v>75</v>
      </c>
      <c r="B123" s="76"/>
      <c r="C123" s="14"/>
      <c r="D123" s="14"/>
      <c r="E123" s="17"/>
      <c r="F123" s="33"/>
      <c r="G123" s="42"/>
      <c r="H123" s="48"/>
      <c r="I123" s="42"/>
      <c r="J123" s="14"/>
      <c r="K123" s="14"/>
      <c r="L123" s="18" t="s">
        <v>3</v>
      </c>
      <c r="M123" s="84" t="str">
        <f>M121</f>
        <v>13/06/20222</v>
      </c>
      <c r="N123" s="5"/>
    </row>
    <row r="124" spans="1:14" ht="16.2" thickBot="1" x14ac:dyDescent="0.35">
      <c r="A124" s="27"/>
      <c r="B124" s="23" t="s">
        <v>197</v>
      </c>
      <c r="C124" s="15"/>
      <c r="D124" s="15"/>
      <c r="E124" s="24" t="s">
        <v>194</v>
      </c>
      <c r="F124" s="34" t="s">
        <v>1</v>
      </c>
      <c r="G124" s="42"/>
      <c r="H124" s="48"/>
      <c r="I124" s="42"/>
      <c r="J124" s="16" t="s">
        <v>125</v>
      </c>
      <c r="K124" s="8"/>
      <c r="L124" s="9"/>
      <c r="M124" s="83"/>
      <c r="N124" s="6"/>
    </row>
    <row r="125" spans="1:14" ht="16.2" thickBot="1" x14ac:dyDescent="0.35">
      <c r="A125" s="55" t="s">
        <v>76</v>
      </c>
      <c r="B125" s="76"/>
      <c r="C125" s="14"/>
      <c r="D125" s="14"/>
      <c r="E125" s="17"/>
      <c r="F125" s="33"/>
      <c r="G125" s="43" t="str">
        <f>IF(H125="◄","◄",IF(H125="ok","►",""))</f>
        <v>◄</v>
      </c>
      <c r="H125" s="44" t="str">
        <f>IF(H126&gt;0,"OK","◄")</f>
        <v>◄</v>
      </c>
      <c r="I125" s="45" t="str">
        <f>IF(AND(J125="◄",K125="►"),"◄?►",IF(J125="◄","◄",IF(K125="►","►","")))</f>
        <v>◄</v>
      </c>
      <c r="J125" s="50" t="str">
        <f>IF(J126&gt;0,"","◄")</f>
        <v>◄</v>
      </c>
      <c r="K125" s="51" t="str">
        <f>IF(K126&gt;0,"►","")</f>
        <v/>
      </c>
      <c r="L125" s="18">
        <v>44800</v>
      </c>
      <c r="M125" s="18">
        <v>44802</v>
      </c>
      <c r="N125" s="5"/>
    </row>
    <row r="126" spans="1:14" ht="15.6" x14ac:dyDescent="0.3">
      <c r="A126" s="27"/>
      <c r="B126" s="23" t="s">
        <v>198</v>
      </c>
      <c r="C126" s="15"/>
      <c r="D126" s="15"/>
      <c r="E126" s="24" t="s">
        <v>199</v>
      </c>
      <c r="F126" s="34" t="s">
        <v>1</v>
      </c>
      <c r="G126" s="46" t="str">
        <f>IF(H126&gt;0,"ok","◄")</f>
        <v>◄</v>
      </c>
      <c r="H126" s="47"/>
      <c r="I126" s="46" t="str">
        <f>IF(AND(J126="",K126&gt;0),"?",IF(J126="","◄",IF(K126&gt;=1,"►","")))</f>
        <v>◄</v>
      </c>
      <c r="J126" s="52"/>
      <c r="K126" s="53"/>
      <c r="L126" s="1"/>
      <c r="M126" s="82"/>
      <c r="N126" s="6"/>
    </row>
    <row r="127" spans="1:14" ht="15.6" x14ac:dyDescent="0.3">
      <c r="A127" s="55" t="s">
        <v>77</v>
      </c>
      <c r="B127" s="76"/>
      <c r="C127" s="14"/>
      <c r="D127" s="14"/>
      <c r="E127" s="17"/>
      <c r="F127" s="33"/>
      <c r="G127" s="42"/>
      <c r="H127" s="67" t="str">
        <f>RIGHT(E126,13)</f>
        <v xml:space="preserve"> N°. 3 /2022 </v>
      </c>
      <c r="I127" s="42"/>
      <c r="J127" s="14"/>
      <c r="K127" s="14"/>
      <c r="L127" s="18">
        <v>44800</v>
      </c>
      <c r="M127" s="84">
        <f>M125</f>
        <v>44802</v>
      </c>
      <c r="N127" s="5"/>
    </row>
    <row r="128" spans="1:14" ht="15.6" x14ac:dyDescent="0.3">
      <c r="A128" s="27"/>
      <c r="B128" s="23" t="s">
        <v>200</v>
      </c>
      <c r="C128" s="15"/>
      <c r="D128" s="15"/>
      <c r="E128" s="24" t="s">
        <v>199</v>
      </c>
      <c r="F128" s="34" t="s">
        <v>1</v>
      </c>
      <c r="G128" s="42"/>
      <c r="H128" s="48"/>
      <c r="I128" s="42"/>
      <c r="J128" s="16" t="s">
        <v>125</v>
      </c>
      <c r="K128" s="8"/>
      <c r="L128" s="9"/>
      <c r="M128" s="83"/>
      <c r="N128" s="6"/>
    </row>
    <row r="129" spans="1:14" ht="15.6" x14ac:dyDescent="0.3">
      <c r="A129" s="55" t="s">
        <v>78</v>
      </c>
      <c r="B129" s="76"/>
      <c r="C129" s="14"/>
      <c r="D129" s="14"/>
      <c r="E129" s="17"/>
      <c r="F129" s="33"/>
      <c r="G129" s="42"/>
      <c r="H129" s="48"/>
      <c r="I129" s="42"/>
      <c r="J129" s="14"/>
      <c r="K129" s="14"/>
      <c r="L129" s="18">
        <v>44800</v>
      </c>
      <c r="M129" s="84">
        <f>M127</f>
        <v>44802</v>
      </c>
      <c r="N129" s="5"/>
    </row>
    <row r="130" spans="1:14" ht="15.6" x14ac:dyDescent="0.3">
      <c r="A130" s="27"/>
      <c r="B130" s="23" t="s">
        <v>201</v>
      </c>
      <c r="C130" s="15"/>
      <c r="D130" s="15"/>
      <c r="E130" s="24" t="s">
        <v>199</v>
      </c>
      <c r="F130" s="34" t="s">
        <v>1</v>
      </c>
      <c r="G130" s="42"/>
      <c r="H130" s="48"/>
      <c r="I130" s="42"/>
      <c r="J130" s="16" t="s">
        <v>125</v>
      </c>
      <c r="K130" s="8"/>
      <c r="L130" s="9"/>
      <c r="M130" s="83"/>
      <c r="N130" s="6"/>
    </row>
    <row r="131" spans="1:14" ht="15.6" x14ac:dyDescent="0.3">
      <c r="A131" s="55" t="s">
        <v>79</v>
      </c>
      <c r="B131" s="76"/>
      <c r="C131" s="14"/>
      <c r="D131" s="14"/>
      <c r="E131" s="17"/>
      <c r="F131" s="33"/>
      <c r="G131" s="42"/>
      <c r="H131" s="48"/>
      <c r="I131" s="42"/>
      <c r="J131" s="14"/>
      <c r="K131" s="14"/>
      <c r="L131" s="18">
        <v>44800</v>
      </c>
      <c r="M131" s="84">
        <f>M129</f>
        <v>44802</v>
      </c>
      <c r="N131" s="5"/>
    </row>
    <row r="132" spans="1:14" ht="16.2" thickBot="1" x14ac:dyDescent="0.35">
      <c r="A132" s="27"/>
      <c r="B132" s="23" t="s">
        <v>202</v>
      </c>
      <c r="C132" s="15"/>
      <c r="D132" s="15"/>
      <c r="E132" s="24" t="s">
        <v>199</v>
      </c>
      <c r="F132" s="34" t="s">
        <v>1</v>
      </c>
      <c r="G132" s="42"/>
      <c r="H132" s="48"/>
      <c r="I132" s="42"/>
      <c r="J132" s="16" t="s">
        <v>125</v>
      </c>
      <c r="K132" s="8"/>
      <c r="L132" s="9"/>
      <c r="M132" s="83"/>
      <c r="N132" s="6"/>
    </row>
    <row r="133" spans="1:14" ht="16.2" thickBot="1" x14ac:dyDescent="0.35">
      <c r="A133" s="55" t="s">
        <v>80</v>
      </c>
      <c r="B133" s="76"/>
      <c r="C133" s="14"/>
      <c r="D133" s="14"/>
      <c r="E133" s="17"/>
      <c r="F133" s="33"/>
      <c r="G133" s="43" t="str">
        <f>IF(H133="◄","◄",IF(H133="ok","►",""))</f>
        <v>◄</v>
      </c>
      <c r="H133" s="44" t="str">
        <f>IF(H134&gt;0,"OK","◄")</f>
        <v>◄</v>
      </c>
      <c r="I133" s="45" t="str">
        <f>IF(AND(J133="◄",K133="►"),"◄?►",IF(J133="◄","◄",IF(K133="►","►","")))</f>
        <v>◄</v>
      </c>
      <c r="J133" s="50" t="str">
        <f>IF(J134&gt;0,"","◄")</f>
        <v>◄</v>
      </c>
      <c r="K133" s="51" t="str">
        <f>IF(K134&gt;0,"►","")</f>
        <v/>
      </c>
      <c r="L133" s="18">
        <v>44856</v>
      </c>
      <c r="M133" s="18">
        <v>44858</v>
      </c>
      <c r="N133" s="5"/>
    </row>
    <row r="134" spans="1:14" ht="15.6" x14ac:dyDescent="0.3">
      <c r="A134" s="27"/>
      <c r="B134" s="23" t="s">
        <v>203</v>
      </c>
      <c r="C134" s="15"/>
      <c r="D134" s="15"/>
      <c r="E134" s="24" t="s">
        <v>204</v>
      </c>
      <c r="F134" s="34" t="s">
        <v>1</v>
      </c>
      <c r="G134" s="46" t="str">
        <f>IF(H134&gt;0,"ok","◄")</f>
        <v>◄</v>
      </c>
      <c r="H134" s="47"/>
      <c r="I134" s="46" t="str">
        <f>IF(AND(J134="",K134&gt;0),"?",IF(J134="","◄",IF(K134&gt;=1,"►","")))</f>
        <v>◄</v>
      </c>
      <c r="J134" s="52"/>
      <c r="K134" s="53"/>
      <c r="L134" s="1"/>
      <c r="M134" s="83"/>
      <c r="N134" s="6"/>
    </row>
    <row r="135" spans="1:14" ht="15.6" x14ac:dyDescent="0.3">
      <c r="A135" s="55" t="s">
        <v>81</v>
      </c>
      <c r="B135" s="76"/>
      <c r="C135" s="14"/>
      <c r="D135" s="14"/>
      <c r="E135" s="17"/>
      <c r="F135" s="33"/>
      <c r="G135" s="42"/>
      <c r="H135" s="67" t="str">
        <f>RIGHT(E134,13)</f>
        <v xml:space="preserve"> N°. 4 /2022 </v>
      </c>
      <c r="I135" s="42"/>
      <c r="J135" s="14"/>
      <c r="K135" s="14"/>
      <c r="L135" s="18">
        <v>44856</v>
      </c>
      <c r="M135" s="84">
        <f>M133</f>
        <v>44858</v>
      </c>
      <c r="N135" s="5"/>
    </row>
    <row r="136" spans="1:14" ht="15.6" x14ac:dyDescent="0.3">
      <c r="A136" s="27"/>
      <c r="B136" s="23" t="s">
        <v>205</v>
      </c>
      <c r="C136" s="15"/>
      <c r="D136" s="15"/>
      <c r="E136" s="24" t="s">
        <v>204</v>
      </c>
      <c r="F136" s="34" t="s">
        <v>1</v>
      </c>
      <c r="G136" s="42"/>
      <c r="H136" s="48"/>
      <c r="I136" s="42"/>
      <c r="J136" s="16" t="s">
        <v>125</v>
      </c>
      <c r="K136" s="8"/>
      <c r="L136" s="9"/>
      <c r="M136" s="83"/>
      <c r="N136" s="6"/>
    </row>
    <row r="137" spans="1:14" ht="15.6" x14ac:dyDescent="0.3">
      <c r="A137" s="55" t="s">
        <v>82</v>
      </c>
      <c r="B137" s="76"/>
      <c r="C137" s="14"/>
      <c r="D137" s="14"/>
      <c r="E137" s="17"/>
      <c r="F137" s="33"/>
      <c r="G137" s="42"/>
      <c r="H137" s="48"/>
      <c r="I137" s="42"/>
      <c r="J137" s="14"/>
      <c r="K137" s="14"/>
      <c r="L137" s="18">
        <v>44858</v>
      </c>
      <c r="M137" s="84">
        <f>M135</f>
        <v>44858</v>
      </c>
      <c r="N137" s="5"/>
    </row>
    <row r="138" spans="1:14" ht="15.6" x14ac:dyDescent="0.3">
      <c r="A138" s="27"/>
      <c r="B138" s="23" t="s">
        <v>206</v>
      </c>
      <c r="C138" s="15"/>
      <c r="D138" s="15"/>
      <c r="E138" s="24" t="s">
        <v>204</v>
      </c>
      <c r="F138" s="34" t="s">
        <v>1</v>
      </c>
      <c r="G138" s="42"/>
      <c r="H138" s="48"/>
      <c r="I138" s="42"/>
      <c r="J138" s="16" t="s">
        <v>125</v>
      </c>
      <c r="K138" s="8"/>
      <c r="L138" s="9"/>
      <c r="M138" s="83"/>
      <c r="N138" s="6"/>
    </row>
    <row r="139" spans="1:14" ht="15.6" x14ac:dyDescent="0.3">
      <c r="A139" s="55" t="s">
        <v>83</v>
      </c>
      <c r="B139" s="76"/>
      <c r="C139" s="14"/>
      <c r="D139" s="14"/>
      <c r="E139" s="17"/>
      <c r="F139" s="33"/>
      <c r="G139" s="42"/>
      <c r="H139" s="48"/>
      <c r="I139" s="42"/>
      <c r="J139" s="14"/>
      <c r="K139" s="14"/>
      <c r="L139" s="18">
        <v>44856</v>
      </c>
      <c r="M139" s="84">
        <f>M137</f>
        <v>44858</v>
      </c>
      <c r="N139" s="5"/>
    </row>
    <row r="140" spans="1:14" ht="15.6" x14ac:dyDescent="0.3">
      <c r="A140" s="27"/>
      <c r="B140" s="23" t="s">
        <v>207</v>
      </c>
      <c r="C140" s="15"/>
      <c r="D140" s="15"/>
      <c r="E140" s="24" t="s">
        <v>204</v>
      </c>
      <c r="F140" s="34" t="s">
        <v>1</v>
      </c>
      <c r="G140" s="42"/>
      <c r="H140" s="48"/>
      <c r="I140" s="42"/>
      <c r="J140" s="16" t="s">
        <v>125</v>
      </c>
      <c r="K140" s="8"/>
      <c r="L140" s="9"/>
      <c r="M140" s="83"/>
      <c r="N140" s="6"/>
    </row>
    <row r="141" spans="1:14" ht="15.6" x14ac:dyDescent="0.3">
      <c r="A141" s="55" t="s">
        <v>84</v>
      </c>
      <c r="B141" s="76"/>
      <c r="C141" s="14"/>
      <c r="D141" s="14"/>
      <c r="E141" s="17"/>
      <c r="F141" s="33"/>
      <c r="G141" s="42"/>
      <c r="H141" s="48"/>
      <c r="I141" s="42"/>
      <c r="J141" s="14"/>
      <c r="K141" s="14"/>
      <c r="L141" s="18">
        <v>44858</v>
      </c>
      <c r="M141" s="84">
        <f>M139</f>
        <v>44858</v>
      </c>
      <c r="N141" s="5"/>
    </row>
    <row r="142" spans="1:14" ht="16.2" thickBot="1" x14ac:dyDescent="0.35">
      <c r="A142" s="27"/>
      <c r="B142" s="23" t="s">
        <v>208</v>
      </c>
      <c r="C142" s="15"/>
      <c r="D142" s="15"/>
      <c r="E142" s="24" t="s">
        <v>204</v>
      </c>
      <c r="F142" s="34" t="s">
        <v>1</v>
      </c>
      <c r="G142" s="42"/>
      <c r="H142" s="48"/>
      <c r="I142" s="42"/>
      <c r="J142" s="16" t="s">
        <v>125</v>
      </c>
      <c r="K142" s="8"/>
      <c r="L142" s="9"/>
      <c r="M142" s="83"/>
      <c r="N142" s="6"/>
    </row>
    <row r="143" spans="1:14" ht="16.2" thickBot="1" x14ac:dyDescent="0.35">
      <c r="A143" s="55" t="s">
        <v>85</v>
      </c>
      <c r="B143" s="76"/>
      <c r="C143" s="57"/>
      <c r="D143" s="57"/>
      <c r="E143" s="57"/>
      <c r="F143" s="58"/>
      <c r="G143" s="43" t="str">
        <f>IF(H143="◄","◄",IF(H143="ok","►",""))</f>
        <v>◄</v>
      </c>
      <c r="H143" s="44" t="str">
        <f>IF(H144&gt;0,"OK","◄")</f>
        <v>◄</v>
      </c>
      <c r="I143" s="45" t="str">
        <f>IF(AND(J143="◄",K143="►"),"◄?►",IF(J143="◄","◄",IF(K143="►","►","")))</f>
        <v>◄</v>
      </c>
      <c r="J143" s="50" t="str">
        <f>IF(J144&gt;0,"","◄")</f>
        <v>◄</v>
      </c>
      <c r="K143" s="51" t="s">
        <v>4</v>
      </c>
      <c r="L143" s="18">
        <v>44947</v>
      </c>
      <c r="M143" s="84">
        <v>44949</v>
      </c>
      <c r="N143" s="60"/>
    </row>
    <row r="144" spans="1:14" x14ac:dyDescent="0.3">
      <c r="A144" s="62"/>
      <c r="B144" s="63" t="s">
        <v>209</v>
      </c>
      <c r="C144" s="64"/>
      <c r="D144" s="64"/>
      <c r="E144" s="63" t="s">
        <v>210</v>
      </c>
      <c r="F144" s="34" t="s">
        <v>1</v>
      </c>
      <c r="G144" s="46" t="str">
        <f>IF(H144&gt;0,"ok","◄")</f>
        <v>◄</v>
      </c>
      <c r="H144" s="47"/>
      <c r="I144" s="46" t="str">
        <f>IF(AND(J144="",K144&gt;0),"?",IF(J144="","◄",IF(K144&gt;=1,"►","")))</f>
        <v>◄</v>
      </c>
      <c r="J144" s="52"/>
      <c r="K144" s="53"/>
      <c r="L144" s="1"/>
      <c r="M144" s="82"/>
      <c r="N144" s="60"/>
    </row>
    <row r="145" spans="1:16" ht="15.6" x14ac:dyDescent="0.3">
      <c r="A145" s="55" t="s">
        <v>92</v>
      </c>
      <c r="B145" s="76"/>
      <c r="C145" s="57"/>
      <c r="D145" s="57"/>
      <c r="E145" s="57"/>
      <c r="F145" s="58"/>
      <c r="G145" s="42"/>
      <c r="H145" s="67" t="str">
        <f>RIGHT(E144,13)</f>
        <v xml:space="preserve"> N°. 1 /2023 </v>
      </c>
      <c r="I145" s="42"/>
      <c r="J145" s="58"/>
      <c r="K145" s="58"/>
      <c r="L145" s="18">
        <v>44947</v>
      </c>
      <c r="M145" s="84">
        <f>M143</f>
        <v>44949</v>
      </c>
      <c r="N145" s="60"/>
    </row>
    <row r="146" spans="1:16" x14ac:dyDescent="0.3">
      <c r="A146" s="62"/>
      <c r="B146" s="63" t="s">
        <v>211</v>
      </c>
      <c r="C146" s="64"/>
      <c r="D146" s="64"/>
      <c r="E146" s="63" t="s">
        <v>210</v>
      </c>
      <c r="F146" s="34" t="s">
        <v>1</v>
      </c>
      <c r="G146" s="42"/>
      <c r="H146" s="48"/>
      <c r="I146" s="42"/>
      <c r="J146" s="16" t="s">
        <v>125</v>
      </c>
      <c r="K146" s="8"/>
      <c r="L146" s="9"/>
      <c r="M146" s="83"/>
      <c r="N146" s="6"/>
    </row>
    <row r="147" spans="1:16" ht="15.6" x14ac:dyDescent="0.3">
      <c r="A147" s="55" t="s">
        <v>86</v>
      </c>
      <c r="B147" s="76"/>
      <c r="C147" s="57"/>
      <c r="D147" s="57"/>
      <c r="E147" s="57"/>
      <c r="F147" s="58"/>
      <c r="G147" s="42"/>
      <c r="H147" s="48"/>
      <c r="I147" s="42"/>
      <c r="J147" s="58"/>
      <c r="K147" s="58"/>
      <c r="L147" s="18">
        <v>44947</v>
      </c>
      <c r="M147" s="84">
        <f>M145</f>
        <v>44949</v>
      </c>
      <c r="N147" s="60"/>
      <c r="O147" s="61"/>
      <c r="P147" s="61"/>
    </row>
    <row r="148" spans="1:16" x14ac:dyDescent="0.3">
      <c r="A148" s="62"/>
      <c r="B148" s="63" t="s">
        <v>212</v>
      </c>
      <c r="C148" s="64"/>
      <c r="D148" s="64"/>
      <c r="E148" s="63" t="s">
        <v>210</v>
      </c>
      <c r="F148" s="34" t="s">
        <v>1</v>
      </c>
      <c r="G148" s="42"/>
      <c r="H148" s="48"/>
      <c r="I148" s="42"/>
      <c r="J148" s="16" t="s">
        <v>125</v>
      </c>
      <c r="K148" s="8"/>
      <c r="L148" s="9"/>
      <c r="M148" s="83"/>
      <c r="N148" s="6"/>
      <c r="O148" s="61"/>
      <c r="P148" s="61"/>
    </row>
    <row r="149" spans="1:16" ht="15.6" x14ac:dyDescent="0.3">
      <c r="A149" s="55" t="s">
        <v>91</v>
      </c>
      <c r="B149" s="76"/>
      <c r="C149" s="57"/>
      <c r="D149" s="57"/>
      <c r="E149" s="57"/>
      <c r="F149" s="58"/>
      <c r="G149" s="42"/>
      <c r="H149" s="48"/>
      <c r="I149" s="42"/>
      <c r="J149" s="58"/>
      <c r="K149" s="58"/>
      <c r="L149" s="18">
        <v>44947</v>
      </c>
      <c r="M149" s="84">
        <f>M147</f>
        <v>44949</v>
      </c>
      <c r="N149" s="60"/>
      <c r="O149" s="61"/>
      <c r="P149" s="61"/>
    </row>
    <row r="150" spans="1:16" x14ac:dyDescent="0.3">
      <c r="A150" s="62"/>
      <c r="B150" s="63" t="s">
        <v>213</v>
      </c>
      <c r="C150" s="64"/>
      <c r="D150" s="64"/>
      <c r="E150" s="63" t="s">
        <v>210</v>
      </c>
      <c r="F150" s="34" t="s">
        <v>1</v>
      </c>
      <c r="G150" s="42"/>
      <c r="H150" s="48"/>
      <c r="I150" s="42"/>
      <c r="J150" s="16" t="s">
        <v>125</v>
      </c>
      <c r="K150" s="8"/>
      <c r="L150" s="9"/>
      <c r="M150" s="83"/>
      <c r="N150" s="6"/>
      <c r="O150" s="61"/>
      <c r="P150" s="61"/>
    </row>
    <row r="151" spans="1:16" ht="15.6" x14ac:dyDescent="0.3">
      <c r="A151" s="55" t="s">
        <v>87</v>
      </c>
      <c r="B151" s="76"/>
      <c r="C151" s="57"/>
      <c r="D151" s="57"/>
      <c r="E151" s="57"/>
      <c r="F151" s="58"/>
      <c r="G151" s="42"/>
      <c r="H151" s="48"/>
      <c r="I151" s="42"/>
      <c r="J151" s="58"/>
      <c r="K151" s="58"/>
      <c r="L151" s="18" t="s">
        <v>124</v>
      </c>
      <c r="M151" s="87">
        <f>M149</f>
        <v>44949</v>
      </c>
      <c r="N151" s="60"/>
      <c r="O151" s="61"/>
      <c r="P151" s="61"/>
    </row>
    <row r="152" spans="1:16" x14ac:dyDescent="0.3">
      <c r="A152" s="62"/>
      <c r="B152" s="63" t="s">
        <v>214</v>
      </c>
      <c r="C152" s="64"/>
      <c r="D152" s="64"/>
      <c r="E152" s="63" t="s">
        <v>210</v>
      </c>
      <c r="F152" s="34" t="s">
        <v>1</v>
      </c>
      <c r="G152" s="42"/>
      <c r="H152" s="48"/>
      <c r="I152" s="42"/>
      <c r="J152" s="16" t="s">
        <v>125</v>
      </c>
      <c r="K152" s="8"/>
      <c r="L152" s="9"/>
      <c r="M152" s="83"/>
      <c r="N152" s="6"/>
      <c r="O152" s="61"/>
      <c r="P152" s="61"/>
    </row>
    <row r="153" spans="1:16" ht="15.6" x14ac:dyDescent="0.3">
      <c r="A153" s="55" t="s">
        <v>93</v>
      </c>
      <c r="B153" s="76"/>
      <c r="C153" s="57"/>
      <c r="D153" s="57"/>
      <c r="E153" s="57"/>
      <c r="F153" s="58"/>
      <c r="G153" s="42"/>
      <c r="H153" s="48"/>
      <c r="I153" s="42"/>
      <c r="J153" s="58"/>
      <c r="K153" s="58"/>
      <c r="L153" s="18">
        <v>45003</v>
      </c>
      <c r="M153" s="84">
        <v>45005</v>
      </c>
      <c r="N153" s="60"/>
      <c r="O153" s="61"/>
      <c r="P153" s="61"/>
    </row>
    <row r="154" spans="1:16" x14ac:dyDescent="0.3">
      <c r="A154" s="62"/>
      <c r="B154" s="63" t="s">
        <v>215</v>
      </c>
      <c r="C154" s="64"/>
      <c r="D154" s="64"/>
      <c r="E154" s="63" t="s">
        <v>210</v>
      </c>
      <c r="F154" s="34" t="s">
        <v>1</v>
      </c>
      <c r="G154" s="42"/>
      <c r="H154" s="48"/>
      <c r="I154" s="42"/>
      <c r="J154" s="16" t="s">
        <v>125</v>
      </c>
      <c r="K154" s="8"/>
      <c r="L154" s="9"/>
      <c r="M154" s="83"/>
      <c r="N154" s="6"/>
      <c r="O154" s="61"/>
      <c r="P154" s="61"/>
    </row>
    <row r="155" spans="1:16" ht="16.8" customHeight="1" x14ac:dyDescent="0.3">
      <c r="A155" s="55" t="s">
        <v>94</v>
      </c>
      <c r="B155" s="76"/>
      <c r="C155" s="14"/>
      <c r="D155" s="14"/>
      <c r="E155" s="17"/>
      <c r="F155" s="33"/>
      <c r="G155" s="42"/>
      <c r="H155" s="48"/>
      <c r="I155" s="42"/>
      <c r="J155" s="58"/>
      <c r="K155" s="58"/>
      <c r="L155" s="18">
        <v>45003</v>
      </c>
      <c r="M155" s="84">
        <f>M153</f>
        <v>45005</v>
      </c>
      <c r="N155" s="60"/>
      <c r="O155" s="61"/>
      <c r="P155" s="61"/>
    </row>
    <row r="156" spans="1:16" x14ac:dyDescent="0.3">
      <c r="A156" s="62"/>
      <c r="B156" s="63" t="s">
        <v>216</v>
      </c>
      <c r="C156" s="64"/>
      <c r="D156" s="64"/>
      <c r="E156" s="63" t="s">
        <v>217</v>
      </c>
      <c r="F156" s="34" t="s">
        <v>1</v>
      </c>
      <c r="G156" s="42"/>
      <c r="H156" s="48"/>
      <c r="I156" s="42"/>
      <c r="J156" s="16" t="s">
        <v>125</v>
      </c>
      <c r="K156" s="8"/>
      <c r="L156" s="9"/>
      <c r="M156" s="83"/>
      <c r="N156" s="6"/>
      <c r="O156" s="61"/>
      <c r="P156" s="61"/>
    </row>
    <row r="157" spans="1:16" ht="15.6" x14ac:dyDescent="0.3">
      <c r="A157" s="55" t="s">
        <v>95</v>
      </c>
      <c r="B157" s="76"/>
      <c r="C157" s="14"/>
      <c r="D157" s="14"/>
      <c r="E157" s="17"/>
      <c r="F157" s="58"/>
      <c r="G157" s="42"/>
      <c r="H157" s="48"/>
      <c r="I157" s="42"/>
      <c r="J157" s="58"/>
      <c r="K157" s="58"/>
      <c r="L157" s="18">
        <f>L155</f>
        <v>45003</v>
      </c>
      <c r="M157" s="84">
        <v>45005</v>
      </c>
      <c r="N157" s="60"/>
    </row>
    <row r="158" spans="1:16" x14ac:dyDescent="0.3">
      <c r="A158" s="62"/>
      <c r="B158" s="63" t="s">
        <v>218</v>
      </c>
      <c r="C158" s="64"/>
      <c r="D158" s="64"/>
      <c r="E158" s="63" t="s">
        <v>210</v>
      </c>
      <c r="F158" s="34" t="s">
        <v>1</v>
      </c>
      <c r="G158" s="42"/>
      <c r="H158" s="48"/>
      <c r="I158" s="42"/>
      <c r="J158" s="16" t="s">
        <v>125</v>
      </c>
      <c r="K158" s="8"/>
      <c r="L158" s="9"/>
      <c r="M158" s="83"/>
      <c r="N158" s="6"/>
      <c r="O158" s="61"/>
    </row>
    <row r="159" spans="1:16" ht="18.600000000000001" customHeight="1" x14ac:dyDescent="0.3">
      <c r="A159" s="55" t="s">
        <v>96</v>
      </c>
      <c r="B159" s="76"/>
      <c r="C159" s="57"/>
      <c r="D159" s="57"/>
      <c r="E159" s="57"/>
      <c r="F159" s="58"/>
      <c r="G159" s="42"/>
      <c r="H159" s="48"/>
      <c r="I159" s="42"/>
      <c r="J159" s="58"/>
      <c r="K159" s="58"/>
      <c r="L159" s="18">
        <v>45003</v>
      </c>
      <c r="M159" s="84">
        <v>45005</v>
      </c>
      <c r="N159" s="60"/>
    </row>
    <row r="160" spans="1:16" ht="15" thickBot="1" x14ac:dyDescent="0.35">
      <c r="A160" s="62"/>
      <c r="B160" s="63" t="s">
        <v>219</v>
      </c>
      <c r="C160" s="64"/>
      <c r="D160" s="64"/>
      <c r="E160" s="63" t="s">
        <v>210</v>
      </c>
      <c r="F160" s="34" t="s">
        <v>1</v>
      </c>
      <c r="G160" s="42"/>
      <c r="H160" s="48"/>
      <c r="I160" s="42"/>
      <c r="J160" s="16" t="s">
        <v>125</v>
      </c>
      <c r="K160" s="8"/>
      <c r="L160" s="9"/>
      <c r="M160" s="83"/>
      <c r="N160" s="6"/>
      <c r="O160" s="61"/>
    </row>
    <row r="161" spans="1:15" ht="19.2" customHeight="1" thickBot="1" x14ac:dyDescent="0.35">
      <c r="A161" s="55" t="s">
        <v>97</v>
      </c>
      <c r="B161" s="76"/>
      <c r="C161" s="57"/>
      <c r="D161" s="57"/>
      <c r="E161" s="57"/>
      <c r="F161" s="58"/>
      <c r="G161" s="43" t="str">
        <f>IF(H161="◄","◄",IF(H161="ok","►",""))</f>
        <v>◄</v>
      </c>
      <c r="H161" s="44" t="str">
        <f>IF(H162&gt;0,"OK","◄")</f>
        <v>◄</v>
      </c>
      <c r="I161" s="45" t="str">
        <f>IF(AND(J161="◄",K161="►"),"◄?►",IF(J161="◄","◄",IF(K161="►","►","")))</f>
        <v>◄</v>
      </c>
      <c r="J161" s="50" t="str">
        <f>IF(J162&gt;0,"","◄")</f>
        <v>◄</v>
      </c>
      <c r="K161" s="51" t="str">
        <f>IF(K162&gt;0,"►","")</f>
        <v/>
      </c>
      <c r="L161" s="18">
        <v>45087</v>
      </c>
      <c r="M161" s="84">
        <v>45089</v>
      </c>
      <c r="N161" s="60"/>
    </row>
    <row r="162" spans="1:15" x14ac:dyDescent="0.3">
      <c r="A162" s="62"/>
      <c r="B162" s="63" t="s">
        <v>220</v>
      </c>
      <c r="C162" s="64"/>
      <c r="D162" s="64"/>
      <c r="E162" s="63" t="s">
        <v>221</v>
      </c>
      <c r="F162" s="34" t="s">
        <v>1</v>
      </c>
      <c r="G162" s="46" t="str">
        <f>IF(H162&gt;0,"ok","◄")</f>
        <v>◄</v>
      </c>
      <c r="H162" s="47"/>
      <c r="I162" s="46" t="str">
        <f>IF(AND(J162="",K162&gt;0),"?",IF(J162="","◄",IF(K162&gt;=1,"►","")))</f>
        <v>◄</v>
      </c>
      <c r="J162" s="52"/>
      <c r="K162" s="53"/>
      <c r="L162" s="1"/>
      <c r="M162" s="82"/>
      <c r="N162" s="60"/>
      <c r="O162" s="61"/>
    </row>
    <row r="163" spans="1:15" ht="15.6" x14ac:dyDescent="0.3">
      <c r="A163" s="55" t="s">
        <v>98</v>
      </c>
      <c r="B163" s="76"/>
      <c r="C163" s="57"/>
      <c r="D163" s="57"/>
      <c r="E163" s="57"/>
      <c r="F163" s="58"/>
      <c r="G163" s="42"/>
      <c r="H163" s="67" t="str">
        <f>RIGHT(E162,13)</f>
        <v xml:space="preserve"> N°. 2 / 2023</v>
      </c>
      <c r="I163" s="42"/>
      <c r="J163" s="58"/>
      <c r="K163" s="58"/>
      <c r="L163" s="18">
        <v>45087</v>
      </c>
      <c r="M163" s="84">
        <f>M161</f>
        <v>45089</v>
      </c>
      <c r="N163" s="60"/>
    </row>
    <row r="164" spans="1:15" x14ac:dyDescent="0.3">
      <c r="A164" s="62"/>
      <c r="B164" s="63" t="s">
        <v>222</v>
      </c>
      <c r="C164" s="64"/>
      <c r="D164" s="64"/>
      <c r="E164" s="63" t="s">
        <v>221</v>
      </c>
      <c r="F164" s="34" t="s">
        <v>1</v>
      </c>
      <c r="G164" s="42"/>
      <c r="H164" s="48"/>
      <c r="I164" s="42"/>
      <c r="J164" s="16" t="s">
        <v>125</v>
      </c>
      <c r="K164" s="8"/>
      <c r="L164" s="9"/>
      <c r="M164" s="83"/>
      <c r="N164" s="6"/>
    </row>
    <row r="165" spans="1:15" s="61" customFormat="1" ht="15" customHeight="1" x14ac:dyDescent="0.3">
      <c r="A165" s="55" t="s">
        <v>99</v>
      </c>
      <c r="B165" s="76"/>
      <c r="C165" s="57"/>
      <c r="D165" s="57"/>
      <c r="E165" s="57"/>
      <c r="F165" s="58"/>
      <c r="G165" s="42"/>
      <c r="H165" s="48"/>
      <c r="I165" s="42"/>
      <c r="J165" s="58"/>
      <c r="K165" s="58"/>
      <c r="L165" s="18">
        <v>45087</v>
      </c>
      <c r="M165" s="84">
        <f>M163</f>
        <v>45089</v>
      </c>
      <c r="N165" s="60"/>
    </row>
    <row r="166" spans="1:15" s="61" customFormat="1" ht="15" customHeight="1" x14ac:dyDescent="0.3">
      <c r="A166" s="62"/>
      <c r="B166" s="63" t="s">
        <v>223</v>
      </c>
      <c r="C166" s="64"/>
      <c r="D166" s="64"/>
      <c r="E166" s="63" t="s">
        <v>224</v>
      </c>
      <c r="F166" s="34" t="s">
        <v>1</v>
      </c>
      <c r="G166" s="42"/>
      <c r="H166" s="48"/>
      <c r="I166" s="42"/>
      <c r="J166" s="16" t="s">
        <v>125</v>
      </c>
      <c r="K166" s="8"/>
      <c r="L166" s="9"/>
      <c r="M166" s="83"/>
      <c r="N166" s="6"/>
    </row>
    <row r="167" spans="1:15" s="61" customFormat="1" ht="33.6" customHeight="1" x14ac:dyDescent="0.3">
      <c r="A167" s="111" t="s">
        <v>106</v>
      </c>
      <c r="B167" s="112"/>
      <c r="C167" s="112"/>
      <c r="D167" s="112"/>
      <c r="E167" s="113"/>
      <c r="F167" s="58"/>
      <c r="G167" s="42"/>
      <c r="H167" s="48"/>
      <c r="I167" s="42"/>
      <c r="J167" s="58"/>
      <c r="K167" s="58"/>
      <c r="L167" s="18">
        <v>45087</v>
      </c>
      <c r="M167" s="84">
        <f>M165</f>
        <v>45089</v>
      </c>
      <c r="N167" s="60"/>
    </row>
    <row r="168" spans="1:15" s="61" customFormat="1" ht="15" customHeight="1" x14ac:dyDescent="0.3">
      <c r="A168" s="62"/>
      <c r="B168" s="63" t="s">
        <v>225</v>
      </c>
      <c r="C168" s="64"/>
      <c r="D168" s="64"/>
      <c r="E168" s="63" t="s">
        <v>226</v>
      </c>
      <c r="F168" s="34" t="s">
        <v>1</v>
      </c>
      <c r="G168" s="42"/>
      <c r="H168" s="48"/>
      <c r="I168" s="42"/>
      <c r="J168" s="16" t="s">
        <v>125</v>
      </c>
      <c r="K168" s="8"/>
      <c r="L168" s="9"/>
      <c r="M168" s="83"/>
      <c r="N168" s="6"/>
    </row>
    <row r="169" spans="1:15" s="61" customFormat="1" ht="15" customHeight="1" x14ac:dyDescent="0.3">
      <c r="A169" s="55" t="s">
        <v>100</v>
      </c>
      <c r="B169" s="76"/>
      <c r="C169" s="57"/>
      <c r="D169" s="57"/>
      <c r="E169" s="57"/>
      <c r="F169" s="58"/>
      <c r="G169" s="42"/>
      <c r="H169" s="48"/>
      <c r="I169" s="42"/>
      <c r="J169" s="58"/>
      <c r="K169" s="58"/>
      <c r="L169" s="18">
        <v>45087</v>
      </c>
      <c r="M169" s="84">
        <v>45087</v>
      </c>
      <c r="N169" s="60"/>
    </row>
    <row r="170" spans="1:15" s="61" customFormat="1" ht="15" customHeight="1" thickBot="1" x14ac:dyDescent="0.35">
      <c r="A170" s="62"/>
      <c r="B170" s="63" t="s">
        <v>227</v>
      </c>
      <c r="C170" s="64"/>
      <c r="D170" s="64"/>
      <c r="E170" s="63" t="s">
        <v>226</v>
      </c>
      <c r="F170" s="34" t="s">
        <v>1</v>
      </c>
      <c r="G170" s="42"/>
      <c r="H170" s="48"/>
      <c r="I170" s="42"/>
      <c r="J170" s="16" t="s">
        <v>125</v>
      </c>
      <c r="K170" s="8"/>
      <c r="L170" s="9"/>
      <c r="M170" s="83"/>
      <c r="N170" s="6"/>
    </row>
    <row r="171" spans="1:15" s="61" customFormat="1" ht="21" customHeight="1" thickBot="1" x14ac:dyDescent="0.35">
      <c r="A171" s="55" t="s">
        <v>101</v>
      </c>
      <c r="B171" s="76"/>
      <c r="C171" s="14"/>
      <c r="D171" s="14"/>
      <c r="E171" s="17"/>
      <c r="F171" s="33"/>
      <c r="G171" s="43" t="str">
        <f>IF(H171="◄","◄",IF(H171="ok","►",""))</f>
        <v>◄</v>
      </c>
      <c r="H171" s="44" t="str">
        <f>IF(H172&gt;0,"OK","◄")</f>
        <v>◄</v>
      </c>
      <c r="I171" s="45" t="str">
        <f>IF(AND(J171="◄",K171="►"),"◄?►",IF(J171="◄","◄",IF(K171="►","►","")))</f>
        <v>◄</v>
      </c>
      <c r="J171" s="50" t="str">
        <f>IF(J172&gt;0,"","◄")</f>
        <v>◄</v>
      </c>
      <c r="K171" s="51" t="str">
        <f>IF(K172&gt;0,"►","")</f>
        <v/>
      </c>
      <c r="L171" s="18">
        <v>45164</v>
      </c>
      <c r="M171" s="84">
        <v>45166</v>
      </c>
      <c r="N171" s="60"/>
    </row>
    <row r="172" spans="1:15" s="61" customFormat="1" ht="15" customHeight="1" x14ac:dyDescent="0.3">
      <c r="A172" s="62"/>
      <c r="B172" s="63" t="s">
        <v>228</v>
      </c>
      <c r="C172" s="64"/>
      <c r="D172" s="64"/>
      <c r="E172" s="63" t="s">
        <v>229</v>
      </c>
      <c r="F172" s="34" t="s">
        <v>1</v>
      </c>
      <c r="G172" s="46" t="str">
        <f>IF(H172&gt;0,"ok","◄")</f>
        <v>◄</v>
      </c>
      <c r="H172" s="47"/>
      <c r="I172" s="46" t="str">
        <f>IF(AND(J172="",K172&gt;0),"?",IF(J172="","◄",IF(K172&gt;=1,"►","")))</f>
        <v>◄</v>
      </c>
      <c r="J172" s="52"/>
      <c r="K172" s="53"/>
      <c r="L172" s="1"/>
      <c r="M172" s="82"/>
      <c r="N172" s="60"/>
    </row>
    <row r="173" spans="1:15" s="61" customFormat="1" ht="15" customHeight="1" x14ac:dyDescent="0.3">
      <c r="A173" s="55" t="s">
        <v>102</v>
      </c>
      <c r="B173" s="76"/>
      <c r="C173" s="14"/>
      <c r="D173" s="14"/>
      <c r="E173" s="17"/>
      <c r="F173" s="58"/>
      <c r="G173" s="42"/>
      <c r="H173" s="67" t="str">
        <f>RIGHT(E172,13)</f>
        <v xml:space="preserve"> N°. 3 /2023 </v>
      </c>
      <c r="I173" s="42"/>
      <c r="J173" s="58"/>
      <c r="K173" s="58"/>
      <c r="L173" s="18">
        <v>45164</v>
      </c>
      <c r="M173" s="84">
        <f>M171</f>
        <v>45166</v>
      </c>
      <c r="N173" s="60"/>
    </row>
    <row r="174" spans="1:15" s="61" customFormat="1" ht="15" customHeight="1" x14ac:dyDescent="0.3">
      <c r="A174" s="62"/>
      <c r="B174" s="63" t="s">
        <v>230</v>
      </c>
      <c r="C174" s="64"/>
      <c r="D174" s="64"/>
      <c r="E174" s="63" t="s">
        <v>229</v>
      </c>
      <c r="F174" s="34" t="s">
        <v>1</v>
      </c>
      <c r="G174" s="42"/>
      <c r="H174" s="48"/>
      <c r="I174" s="42"/>
      <c r="J174" s="16" t="s">
        <v>125</v>
      </c>
      <c r="K174" s="8"/>
      <c r="L174" s="9"/>
      <c r="M174" s="83"/>
      <c r="N174" s="60"/>
    </row>
    <row r="175" spans="1:15" s="61" customFormat="1" ht="19.8" customHeight="1" x14ac:dyDescent="0.3">
      <c r="A175" s="55" t="s">
        <v>88</v>
      </c>
      <c r="B175" s="76"/>
      <c r="C175" s="57"/>
      <c r="D175" s="57"/>
      <c r="E175" s="57"/>
      <c r="F175" s="58"/>
      <c r="G175" s="42"/>
      <c r="H175" s="48"/>
      <c r="I175" s="42"/>
      <c r="J175" s="58"/>
      <c r="K175" s="58"/>
      <c r="L175" s="18">
        <v>45164</v>
      </c>
      <c r="M175" s="84">
        <f>M173</f>
        <v>45166</v>
      </c>
      <c r="N175" s="6"/>
    </row>
    <row r="176" spans="1:15" s="61" customFormat="1" ht="15" customHeight="1" x14ac:dyDescent="0.3">
      <c r="A176" s="62"/>
      <c r="B176" s="63" t="s">
        <v>231</v>
      </c>
      <c r="C176" s="64"/>
      <c r="D176" s="64"/>
      <c r="E176" s="63" t="s">
        <v>229</v>
      </c>
      <c r="F176" s="34" t="s">
        <v>1</v>
      </c>
      <c r="G176" s="42"/>
      <c r="H176" s="48"/>
      <c r="I176" s="42"/>
      <c r="J176" s="16" t="s">
        <v>125</v>
      </c>
      <c r="K176" s="8"/>
      <c r="L176" s="9"/>
      <c r="M176" s="83"/>
      <c r="N176" s="60"/>
    </row>
    <row r="177" spans="1:15" s="61" customFormat="1" ht="20.399999999999999" customHeight="1" x14ac:dyDescent="0.3">
      <c r="A177" s="55" t="s">
        <v>89</v>
      </c>
      <c r="B177" s="76"/>
      <c r="C177" s="57"/>
      <c r="D177" s="57"/>
      <c r="E177" s="57"/>
      <c r="F177" s="58"/>
      <c r="G177" s="42"/>
      <c r="H177" s="48"/>
      <c r="I177" s="42"/>
      <c r="J177" s="58"/>
      <c r="K177" s="58"/>
      <c r="L177" s="18">
        <v>45164</v>
      </c>
      <c r="M177" s="84">
        <f>M175</f>
        <v>45166</v>
      </c>
      <c r="N177" s="6"/>
    </row>
    <row r="178" spans="1:15" s="61" customFormat="1" ht="15" customHeight="1" thickBot="1" x14ac:dyDescent="0.35">
      <c r="A178" s="62"/>
      <c r="B178" s="63" t="s">
        <v>232</v>
      </c>
      <c r="C178" s="64"/>
      <c r="D178" s="64"/>
      <c r="E178" s="63" t="s">
        <v>229</v>
      </c>
      <c r="F178" s="34" t="s">
        <v>1</v>
      </c>
      <c r="G178" s="42"/>
      <c r="H178" s="48"/>
      <c r="I178" s="42"/>
      <c r="J178" s="16" t="s">
        <v>125</v>
      </c>
      <c r="K178" s="8"/>
      <c r="L178" s="9"/>
      <c r="M178" s="83"/>
      <c r="N178" s="60"/>
    </row>
    <row r="179" spans="1:15" s="61" customFormat="1" ht="15" customHeight="1" thickBot="1" x14ac:dyDescent="0.35">
      <c r="A179" s="55" t="s">
        <v>104</v>
      </c>
      <c r="B179" s="76"/>
      <c r="C179" s="57"/>
      <c r="D179" s="57"/>
      <c r="E179" s="57"/>
      <c r="F179" s="58"/>
      <c r="G179" s="43" t="str">
        <f>IF(H179="◄","◄",IF(H179="ok","►",""))</f>
        <v>◄</v>
      </c>
      <c r="H179" s="44" t="str">
        <f>IF(H180&gt;0,"OK","◄")</f>
        <v>◄</v>
      </c>
      <c r="I179" s="45" t="str">
        <f>IF(AND(J179="◄",K179="►"),"◄?►",IF(J179="◄","◄",IF(K179="►","►","")))</f>
        <v>◄</v>
      </c>
      <c r="J179" s="50" t="str">
        <f>IF(J180&gt;0,"","◄")</f>
        <v>◄</v>
      </c>
      <c r="K179" s="51" t="str">
        <f>IF(K180&gt;0,"►","")</f>
        <v/>
      </c>
      <c r="L179" s="18">
        <v>45220</v>
      </c>
      <c r="M179" s="84">
        <v>45222</v>
      </c>
      <c r="N179" s="60"/>
    </row>
    <row r="180" spans="1:15" s="61" customFormat="1" ht="15" customHeight="1" x14ac:dyDescent="0.3">
      <c r="A180" s="62"/>
      <c r="B180" s="63" t="s">
        <v>233</v>
      </c>
      <c r="C180" s="64"/>
      <c r="D180" s="64"/>
      <c r="E180" s="63" t="s">
        <v>234</v>
      </c>
      <c r="F180" s="34" t="s">
        <v>1</v>
      </c>
      <c r="G180" s="46" t="str">
        <f>IF(H180&gt;0,"ok","◄")</f>
        <v>◄</v>
      </c>
      <c r="H180" s="47"/>
      <c r="I180" s="46" t="str">
        <f>IF(AND(J180="",K180&gt;0),"?",IF(J180="","◄",IF(K180&gt;=1,"►","")))</f>
        <v>◄</v>
      </c>
      <c r="J180" s="52"/>
      <c r="K180" s="53"/>
      <c r="L180" s="1"/>
      <c r="M180" s="82"/>
      <c r="N180" s="60"/>
    </row>
    <row r="181" spans="1:15" s="61" customFormat="1" ht="15" customHeight="1" x14ac:dyDescent="0.3">
      <c r="A181" s="55" t="s">
        <v>103</v>
      </c>
      <c r="B181" s="76"/>
      <c r="C181" s="57"/>
      <c r="D181" s="57"/>
      <c r="E181" s="57"/>
      <c r="F181" s="58"/>
      <c r="G181" s="42"/>
      <c r="H181" s="67" t="str">
        <f>RIGHT(E180,13)</f>
        <v xml:space="preserve"> N°. 4 /2023 </v>
      </c>
      <c r="I181" s="42"/>
      <c r="J181" s="58"/>
      <c r="K181" s="58"/>
      <c r="L181" s="18">
        <v>45220</v>
      </c>
      <c r="M181" s="84">
        <f>M179</f>
        <v>45222</v>
      </c>
      <c r="N181" s="60"/>
    </row>
    <row r="182" spans="1:15" s="61" customFormat="1" ht="15" customHeight="1" x14ac:dyDescent="0.3">
      <c r="A182" s="62"/>
      <c r="B182" s="63" t="s">
        <v>235</v>
      </c>
      <c r="C182" s="64"/>
      <c r="D182" s="64"/>
      <c r="E182" s="63" t="s">
        <v>234</v>
      </c>
      <c r="F182" s="34" t="s">
        <v>1</v>
      </c>
      <c r="G182" s="42"/>
      <c r="H182" s="48"/>
      <c r="I182" s="42"/>
      <c r="J182" s="16" t="s">
        <v>125</v>
      </c>
      <c r="K182" s="8"/>
      <c r="L182" s="9"/>
      <c r="M182" s="83"/>
      <c r="N182" s="60"/>
    </row>
    <row r="183" spans="1:15" s="61" customFormat="1" ht="15" customHeight="1" x14ac:dyDescent="0.3">
      <c r="A183" s="55" t="s">
        <v>90</v>
      </c>
      <c r="B183" s="76"/>
      <c r="C183" s="57"/>
      <c r="D183" s="57"/>
      <c r="E183" s="57"/>
      <c r="F183" s="58"/>
      <c r="G183" s="42"/>
      <c r="H183" s="48"/>
      <c r="I183" s="42"/>
      <c r="J183" s="58"/>
      <c r="K183" s="58"/>
      <c r="L183" s="18">
        <v>45220</v>
      </c>
      <c r="M183" s="84">
        <f>M181</f>
        <v>45222</v>
      </c>
      <c r="N183" s="6"/>
    </row>
    <row r="184" spans="1:15" s="61" customFormat="1" ht="15" customHeight="1" x14ac:dyDescent="0.3">
      <c r="A184" s="62"/>
      <c r="B184" s="63" t="s">
        <v>236</v>
      </c>
      <c r="C184" s="64"/>
      <c r="D184" s="64"/>
      <c r="E184" s="63" t="s">
        <v>234</v>
      </c>
      <c r="F184" s="34" t="s">
        <v>1</v>
      </c>
      <c r="G184" s="42"/>
      <c r="H184" s="48"/>
      <c r="I184" s="42"/>
      <c r="J184" s="16" t="s">
        <v>125</v>
      </c>
      <c r="K184" s="8"/>
      <c r="L184" s="9"/>
      <c r="M184" s="83"/>
      <c r="N184" s="60"/>
    </row>
    <row r="185" spans="1:15" s="61" customFormat="1" ht="15" customHeight="1" x14ac:dyDescent="0.3">
      <c r="A185" s="55" t="s">
        <v>105</v>
      </c>
      <c r="B185" s="76"/>
      <c r="C185" s="57"/>
      <c r="D185" s="57"/>
      <c r="E185" s="57"/>
      <c r="F185" s="58"/>
      <c r="G185" s="42"/>
      <c r="H185" s="48"/>
      <c r="I185" s="42"/>
      <c r="J185" s="58"/>
      <c r="K185" s="58"/>
      <c r="L185" s="18">
        <v>45220</v>
      </c>
      <c r="M185" s="84">
        <f>M183</f>
        <v>45222</v>
      </c>
      <c r="N185" s="6"/>
    </row>
    <row r="186" spans="1:15" s="61" customFormat="1" ht="15" customHeight="1" thickBot="1" x14ac:dyDescent="0.35">
      <c r="A186" s="62"/>
      <c r="B186" s="63" t="s">
        <v>237</v>
      </c>
      <c r="C186" s="64"/>
      <c r="D186" s="64"/>
      <c r="E186" s="63" t="s">
        <v>234</v>
      </c>
      <c r="F186" s="34" t="s">
        <v>1</v>
      </c>
      <c r="G186" s="42"/>
      <c r="H186" s="48"/>
      <c r="I186" s="42"/>
      <c r="J186" s="16" t="s">
        <v>125</v>
      </c>
      <c r="K186" s="8"/>
      <c r="L186" s="9"/>
      <c r="M186" s="83"/>
      <c r="N186" s="60"/>
    </row>
    <row r="187" spans="1:15" s="61" customFormat="1" ht="15" customHeight="1" thickBot="1" x14ac:dyDescent="0.35">
      <c r="A187" s="55" t="s">
        <v>107</v>
      </c>
      <c r="B187" s="76"/>
      <c r="C187" s="57"/>
      <c r="D187" s="57"/>
      <c r="E187" s="57"/>
      <c r="F187" s="58"/>
      <c r="G187" s="43" t="str">
        <f>IF(H187="◄","◄",IF(H187="ok","►",""))</f>
        <v>◄</v>
      </c>
      <c r="H187" s="44" t="str">
        <f>IF(H188&gt;0,"OK","◄")</f>
        <v>◄</v>
      </c>
      <c r="I187" s="45" t="str">
        <f>IF(AND(J187="◄",K187="►"),"◄?►",IF(J187="◄","◄",IF(K187="►","►","")))</f>
        <v>◄</v>
      </c>
      <c r="J187" s="50" t="str">
        <f>IF(J188&gt;0,"","◄")</f>
        <v>◄</v>
      </c>
      <c r="K187" s="51" t="str">
        <f>IF(K188&gt;0,"►","")</f>
        <v/>
      </c>
      <c r="L187" s="18">
        <v>45311</v>
      </c>
      <c r="M187" s="84">
        <v>45313</v>
      </c>
      <c r="N187" s="60"/>
    </row>
    <row r="188" spans="1:15" s="61" customFormat="1" ht="15" customHeight="1" x14ac:dyDescent="0.3">
      <c r="A188" s="62"/>
      <c r="B188" s="63" t="s">
        <v>238</v>
      </c>
      <c r="C188" s="64"/>
      <c r="D188" s="64"/>
      <c r="E188" s="63" t="s">
        <v>239</v>
      </c>
      <c r="F188" s="34" t="s">
        <v>1</v>
      </c>
      <c r="G188" s="46" t="str">
        <f>IF(H188&gt;0,"ok","◄")</f>
        <v>◄</v>
      </c>
      <c r="H188" s="47"/>
      <c r="I188" s="46" t="str">
        <f>IF(AND(J188="",K188&gt;0),"?",IF(J188="","◄",IF(K188&gt;=1,"►","")))</f>
        <v>◄</v>
      </c>
      <c r="J188" s="52"/>
      <c r="K188" s="53"/>
      <c r="L188" s="1"/>
      <c r="M188" s="82"/>
      <c r="N188" s="60"/>
    </row>
    <row r="189" spans="1:15" s="61" customFormat="1" ht="19.8" customHeight="1" x14ac:dyDescent="0.3">
      <c r="A189" s="55" t="s">
        <v>108</v>
      </c>
      <c r="B189" s="76"/>
      <c r="C189" s="57"/>
      <c r="D189" s="57"/>
      <c r="E189" s="57"/>
      <c r="F189" s="58"/>
      <c r="G189" s="42"/>
      <c r="H189" s="67" t="str">
        <f>RIGHT(E188,13)</f>
        <v xml:space="preserve"> N°. 1 /2024 </v>
      </c>
      <c r="I189" s="42"/>
      <c r="J189" s="58"/>
      <c r="K189" s="58"/>
      <c r="L189" s="18">
        <v>45311</v>
      </c>
      <c r="M189" s="84">
        <v>45313</v>
      </c>
      <c r="N189" s="60"/>
    </row>
    <row r="190" spans="1:15" s="61" customFormat="1" ht="15" customHeight="1" x14ac:dyDescent="0.3">
      <c r="A190" s="62"/>
      <c r="B190" s="63" t="s">
        <v>240</v>
      </c>
      <c r="C190" s="64"/>
      <c r="D190" s="64"/>
      <c r="E190" s="63" t="s">
        <v>239</v>
      </c>
      <c r="F190" s="34" t="s">
        <v>1</v>
      </c>
      <c r="G190" s="42"/>
      <c r="H190" s="48"/>
      <c r="I190" s="42"/>
      <c r="J190" s="16" t="s">
        <v>125</v>
      </c>
      <c r="K190" s="8"/>
      <c r="L190" s="9"/>
      <c r="M190" s="83"/>
      <c r="N190" s="60"/>
    </row>
    <row r="191" spans="1:15" ht="15.6" x14ac:dyDescent="0.3">
      <c r="A191" s="55" t="s">
        <v>109</v>
      </c>
      <c r="B191" s="76"/>
      <c r="C191" s="57"/>
      <c r="D191" s="57"/>
      <c r="E191" s="57"/>
      <c r="F191" s="58"/>
      <c r="G191" s="42"/>
      <c r="H191" s="48"/>
      <c r="I191" s="42"/>
      <c r="J191" s="58"/>
      <c r="K191" s="58"/>
      <c r="L191" s="18">
        <v>45311</v>
      </c>
      <c r="M191" s="84">
        <v>45313</v>
      </c>
      <c r="N191" s="6"/>
      <c r="O191" s="66"/>
    </row>
    <row r="192" spans="1:15" x14ac:dyDescent="0.3">
      <c r="A192" s="62"/>
      <c r="B192" s="63" t="s">
        <v>241</v>
      </c>
      <c r="C192" s="64"/>
      <c r="D192" s="64"/>
      <c r="E192" s="63" t="s">
        <v>239</v>
      </c>
      <c r="F192" s="34" t="s">
        <v>1</v>
      </c>
      <c r="G192" s="42"/>
      <c r="H192" s="48"/>
      <c r="I192" s="42"/>
      <c r="J192" s="16" t="s">
        <v>125</v>
      </c>
      <c r="K192" s="8"/>
      <c r="L192" s="9"/>
      <c r="M192" s="83"/>
      <c r="N192" s="60"/>
      <c r="O192" s="66"/>
    </row>
    <row r="193" spans="1:15" ht="15.6" x14ac:dyDescent="0.3">
      <c r="A193" s="55" t="s">
        <v>110</v>
      </c>
      <c r="B193" s="76"/>
      <c r="C193" s="57"/>
      <c r="D193" s="57"/>
      <c r="E193" s="57"/>
      <c r="F193" s="58"/>
      <c r="G193" s="42"/>
      <c r="H193" s="48"/>
      <c r="I193" s="42"/>
      <c r="J193" s="58"/>
      <c r="K193" s="58"/>
      <c r="L193" s="18">
        <v>45311</v>
      </c>
      <c r="M193" s="84">
        <v>45313</v>
      </c>
      <c r="N193" s="6"/>
      <c r="O193" s="66"/>
    </row>
    <row r="194" spans="1:15" ht="15" thickBot="1" x14ac:dyDescent="0.35">
      <c r="A194" s="62"/>
      <c r="B194" s="63" t="s">
        <v>242</v>
      </c>
      <c r="C194" s="64"/>
      <c r="D194" s="64"/>
      <c r="E194" s="63" t="s">
        <v>239</v>
      </c>
      <c r="F194" s="34" t="s">
        <v>1</v>
      </c>
      <c r="G194" s="42"/>
      <c r="H194" s="48"/>
      <c r="I194" s="42"/>
      <c r="J194" s="16" t="s">
        <v>125</v>
      </c>
      <c r="K194" s="8"/>
      <c r="L194" s="9"/>
      <c r="M194" s="83"/>
      <c r="N194" s="60"/>
      <c r="O194" s="66"/>
    </row>
    <row r="195" spans="1:15" ht="16.2" thickBot="1" x14ac:dyDescent="0.35">
      <c r="A195" s="55" t="s">
        <v>111</v>
      </c>
      <c r="B195" s="76"/>
      <c r="C195" s="57"/>
      <c r="D195" s="57"/>
      <c r="E195" s="57"/>
      <c r="F195" s="58"/>
      <c r="G195" s="42"/>
      <c r="H195" s="48"/>
      <c r="I195" s="42"/>
      <c r="J195" s="50" t="s">
        <v>4</v>
      </c>
      <c r="K195" s="51" t="s">
        <v>4</v>
      </c>
      <c r="L195" s="18" t="s">
        <v>5</v>
      </c>
      <c r="M195" s="84">
        <v>45384</v>
      </c>
      <c r="N195" s="6"/>
      <c r="O195" s="66"/>
    </row>
    <row r="196" spans="1:15" x14ac:dyDescent="0.3">
      <c r="A196" s="62"/>
      <c r="B196" s="63" t="s">
        <v>242</v>
      </c>
      <c r="C196" s="64"/>
      <c r="D196" s="64"/>
      <c r="E196" s="63" t="s">
        <v>239</v>
      </c>
      <c r="F196" s="34" t="s">
        <v>1</v>
      </c>
      <c r="G196" s="42"/>
      <c r="H196" s="48"/>
      <c r="I196" s="42"/>
      <c r="J196" s="16" t="s">
        <v>125</v>
      </c>
      <c r="K196" s="8"/>
      <c r="L196" s="9"/>
      <c r="M196" s="83"/>
      <c r="N196" s="60"/>
      <c r="O196" s="66"/>
    </row>
    <row r="197" spans="1:15" ht="32.4" customHeight="1" x14ac:dyDescent="0.3">
      <c r="A197" s="111" t="s">
        <v>112</v>
      </c>
      <c r="B197" s="112"/>
      <c r="C197" s="112"/>
      <c r="D197" s="112"/>
      <c r="E197" s="113"/>
      <c r="F197" s="58"/>
      <c r="G197" s="42"/>
      <c r="H197" s="48"/>
      <c r="I197" s="42"/>
      <c r="J197" s="58"/>
      <c r="K197" s="58"/>
      <c r="L197" s="18" t="s">
        <v>5</v>
      </c>
      <c r="M197" s="84">
        <v>45384</v>
      </c>
      <c r="N197" s="6"/>
      <c r="O197" s="66"/>
    </row>
    <row r="198" spans="1:15" x14ac:dyDescent="0.3">
      <c r="A198" s="62"/>
      <c r="B198" s="63" t="s">
        <v>243</v>
      </c>
      <c r="C198" s="64"/>
      <c r="D198" s="64"/>
      <c r="E198" s="63" t="s">
        <v>239</v>
      </c>
      <c r="F198" s="34" t="s">
        <v>1</v>
      </c>
      <c r="G198" s="42"/>
      <c r="H198" s="48"/>
      <c r="I198" s="42"/>
      <c r="J198" s="16" t="s">
        <v>125</v>
      </c>
      <c r="K198" s="8"/>
      <c r="L198" s="9"/>
      <c r="M198" s="83"/>
      <c r="N198" s="60"/>
      <c r="O198" s="66"/>
    </row>
    <row r="199" spans="1:15" ht="15.6" x14ac:dyDescent="0.3">
      <c r="A199" s="55" t="s">
        <v>113</v>
      </c>
      <c r="B199" s="76"/>
      <c r="C199" s="57"/>
      <c r="D199" s="57"/>
      <c r="E199" s="57"/>
      <c r="F199" s="58"/>
      <c r="G199" s="42"/>
      <c r="H199" s="48"/>
      <c r="I199" s="42"/>
      <c r="J199" s="58"/>
      <c r="K199" s="58"/>
      <c r="L199" s="18" t="s">
        <v>5</v>
      </c>
      <c r="M199" s="84">
        <v>45384</v>
      </c>
      <c r="N199" s="6"/>
      <c r="O199" s="66"/>
    </row>
    <row r="200" spans="1:15" x14ac:dyDescent="0.3">
      <c r="A200" s="62"/>
      <c r="B200" s="63" t="s">
        <v>243</v>
      </c>
      <c r="C200" s="64"/>
      <c r="D200" s="64"/>
      <c r="E200" s="63" t="s">
        <v>239</v>
      </c>
      <c r="F200" s="34" t="s">
        <v>1</v>
      </c>
      <c r="G200" s="42"/>
      <c r="H200" s="48"/>
      <c r="I200" s="42"/>
      <c r="J200" s="16" t="s">
        <v>125</v>
      </c>
      <c r="K200" s="8"/>
      <c r="L200" s="9"/>
      <c r="M200" s="83"/>
      <c r="N200" s="60"/>
      <c r="O200" s="66"/>
    </row>
    <row r="201" spans="1:15" ht="15.6" x14ac:dyDescent="0.3">
      <c r="A201" s="55" t="s">
        <v>114</v>
      </c>
      <c r="B201" s="76"/>
      <c r="C201" s="57"/>
      <c r="D201" s="57"/>
      <c r="E201" s="57"/>
      <c r="F201" s="58"/>
      <c r="G201" s="42"/>
      <c r="H201" s="48"/>
      <c r="I201" s="42"/>
      <c r="J201" s="58"/>
      <c r="K201" s="58"/>
      <c r="L201" s="18" t="s">
        <v>123</v>
      </c>
      <c r="M201" s="84">
        <v>45384</v>
      </c>
      <c r="N201" s="6"/>
      <c r="O201" s="66"/>
    </row>
    <row r="202" spans="1:15" ht="15" thickBot="1" x14ac:dyDescent="0.35">
      <c r="A202" s="62"/>
      <c r="B202" s="63" t="s">
        <v>244</v>
      </c>
      <c r="C202" s="64"/>
      <c r="D202" s="64"/>
      <c r="E202" s="63" t="s">
        <v>256</v>
      </c>
      <c r="F202" s="34" t="s">
        <v>1</v>
      </c>
      <c r="G202" s="42"/>
      <c r="H202" s="48"/>
      <c r="I202" s="42"/>
      <c r="J202" s="16" t="s">
        <v>125</v>
      </c>
      <c r="K202" s="8"/>
      <c r="L202" s="9"/>
      <c r="M202" s="83"/>
      <c r="N202" s="60"/>
      <c r="O202" s="66"/>
    </row>
    <row r="203" spans="1:15" s="66" customFormat="1" ht="15" customHeight="1" thickBot="1" x14ac:dyDescent="0.35">
      <c r="A203" s="80" t="s">
        <v>251</v>
      </c>
      <c r="B203" s="56"/>
      <c r="C203" s="57"/>
      <c r="D203" s="57"/>
      <c r="E203" s="57"/>
      <c r="F203" s="58"/>
      <c r="G203" s="43" t="str">
        <f>IF(H203="◄","◄",IF(H203="ok","►",""))</f>
        <v>◄</v>
      </c>
      <c r="H203" s="44" t="str">
        <f>IF(H204&gt;0,"OK","◄")</f>
        <v>◄</v>
      </c>
      <c r="I203" s="45" t="str">
        <f>IF(AND(J203="◄",K203="►"),"◄?►",IF(J203="◄","◄",IF(K203="►","►","")))</f>
        <v>◄</v>
      </c>
      <c r="J203" s="50" t="str">
        <f>IF(J204&gt;0,"","◄")</f>
        <v>◄</v>
      </c>
      <c r="K203" s="51" t="str">
        <f>IF(K204&gt;0,"►","")</f>
        <v/>
      </c>
      <c r="L203" s="18" t="s">
        <v>119</v>
      </c>
      <c r="M203" s="18">
        <v>45453</v>
      </c>
      <c r="N203" s="81"/>
    </row>
    <row r="204" spans="1:15" s="66" customFormat="1" ht="15" customHeight="1" x14ac:dyDescent="0.3">
      <c r="A204" s="62"/>
      <c r="B204" s="63" t="s">
        <v>245</v>
      </c>
      <c r="C204" s="64"/>
      <c r="D204" s="64"/>
      <c r="E204" s="63" t="s">
        <v>256</v>
      </c>
      <c r="F204" s="34" t="s">
        <v>1</v>
      </c>
      <c r="G204" s="46" t="str">
        <f>IF(H204&gt;0,"ok","◄")</f>
        <v>◄</v>
      </c>
      <c r="H204" s="47"/>
      <c r="I204" s="46" t="str">
        <f>IF(AND(J204="",K204&gt;0),"?",IF(J204="","◄",IF(K204&gt;=1,"►","")))</f>
        <v>◄</v>
      </c>
      <c r="J204" s="52"/>
      <c r="K204" s="53"/>
      <c r="L204" s="1"/>
      <c r="M204" s="82"/>
      <c r="N204" s="6"/>
      <c r="O204"/>
    </row>
    <row r="205" spans="1:15" s="66" customFormat="1" ht="26.4" customHeight="1" x14ac:dyDescent="0.3">
      <c r="A205" s="109" t="s">
        <v>255</v>
      </c>
      <c r="B205" s="110"/>
      <c r="C205" s="110"/>
      <c r="D205" s="110"/>
      <c r="E205" s="110"/>
      <c r="F205" s="58"/>
      <c r="G205" s="42"/>
      <c r="H205" s="67" t="str">
        <f>RIGHT(E204,13)</f>
        <v xml:space="preserve">N°. 1 / 2024 </v>
      </c>
      <c r="I205" s="42"/>
      <c r="J205" s="58"/>
      <c r="K205" s="58"/>
      <c r="L205" s="18" t="str">
        <f>L203</f>
        <v>7-8/06/2024</v>
      </c>
      <c r="M205" s="59">
        <f>M203</f>
        <v>45453</v>
      </c>
      <c r="N205" s="81"/>
    </row>
    <row r="206" spans="1:15" s="66" customFormat="1" ht="15" customHeight="1" x14ac:dyDescent="0.3">
      <c r="A206" s="62"/>
      <c r="B206" s="63" t="s">
        <v>247</v>
      </c>
      <c r="C206" s="64"/>
      <c r="D206" s="64"/>
      <c r="E206" s="63" t="s">
        <v>246</v>
      </c>
      <c r="F206" s="34" t="s">
        <v>1</v>
      </c>
      <c r="G206" s="42"/>
      <c r="H206" s="48"/>
      <c r="I206" s="42"/>
      <c r="J206" s="16" t="s">
        <v>125</v>
      </c>
      <c r="K206" s="8"/>
      <c r="L206" s="9"/>
      <c r="M206" s="83"/>
      <c r="N206" s="6"/>
      <c r="O206"/>
    </row>
    <row r="207" spans="1:15" s="66" customFormat="1" ht="15" customHeight="1" x14ac:dyDescent="0.3">
      <c r="A207" s="80" t="s">
        <v>252</v>
      </c>
      <c r="B207" s="56"/>
      <c r="C207" s="57"/>
      <c r="D207" s="57"/>
      <c r="E207" s="57"/>
      <c r="F207" s="58"/>
      <c r="G207" s="42"/>
      <c r="H207" s="48"/>
      <c r="I207" s="42"/>
      <c r="J207" s="58"/>
      <c r="K207" s="58"/>
      <c r="L207" s="18" t="str">
        <f>L205</f>
        <v>7-8/06/2024</v>
      </c>
      <c r="M207" s="59">
        <f>M205</f>
        <v>45453</v>
      </c>
      <c r="N207" s="81"/>
    </row>
    <row r="208" spans="1:15" s="66" customFormat="1" ht="15" customHeight="1" x14ac:dyDescent="0.3">
      <c r="A208" s="62"/>
      <c r="B208" s="63" t="s">
        <v>248</v>
      </c>
      <c r="C208" s="64"/>
      <c r="D208" s="64"/>
      <c r="E208" s="63" t="s">
        <v>246</v>
      </c>
      <c r="F208" s="34" t="s">
        <v>1</v>
      </c>
      <c r="G208" s="42"/>
      <c r="H208" s="48"/>
      <c r="I208" s="42"/>
      <c r="J208" s="16" t="s">
        <v>125</v>
      </c>
      <c r="K208" s="8"/>
      <c r="L208" s="9"/>
      <c r="M208" s="83"/>
      <c r="N208" s="6"/>
      <c r="O208"/>
    </row>
    <row r="209" spans="1:15" s="66" customFormat="1" ht="15" customHeight="1" x14ac:dyDescent="0.3">
      <c r="A209" s="80" t="s">
        <v>253</v>
      </c>
      <c r="B209" s="56"/>
      <c r="C209" s="57"/>
      <c r="D209" s="57"/>
      <c r="E209" s="57"/>
      <c r="F209" s="58"/>
      <c r="G209" s="42"/>
      <c r="H209" s="48"/>
      <c r="I209" s="42"/>
      <c r="J209" s="58"/>
      <c r="K209" s="58"/>
      <c r="L209" s="18" t="str">
        <f>L207</f>
        <v>7-8/06/2024</v>
      </c>
      <c r="M209" s="59">
        <f>M207</f>
        <v>45453</v>
      </c>
      <c r="N209" s="81"/>
    </row>
    <row r="210" spans="1:15" s="66" customFormat="1" ht="15" customHeight="1" x14ac:dyDescent="0.3">
      <c r="A210" s="62"/>
      <c r="B210" s="63" t="s">
        <v>249</v>
      </c>
      <c r="C210" s="64"/>
      <c r="D210" s="64"/>
      <c r="E210" s="63" t="s">
        <v>246</v>
      </c>
      <c r="F210" s="34" t="s">
        <v>1</v>
      </c>
      <c r="G210" s="42"/>
      <c r="H210" s="48"/>
      <c r="I210" s="42"/>
      <c r="J210" s="16" t="s">
        <v>125</v>
      </c>
      <c r="K210" s="8"/>
      <c r="L210" s="9"/>
      <c r="M210" s="83"/>
      <c r="N210" s="6"/>
      <c r="O210"/>
    </row>
    <row r="211" spans="1:15" s="66" customFormat="1" ht="28.8" customHeight="1" x14ac:dyDescent="0.3">
      <c r="A211" s="109" t="s">
        <v>254</v>
      </c>
      <c r="B211" s="110"/>
      <c r="C211" s="110"/>
      <c r="D211" s="110"/>
      <c r="E211" s="110"/>
      <c r="F211" s="58"/>
      <c r="G211" s="42"/>
      <c r="H211" s="48"/>
      <c r="I211" s="42"/>
      <c r="J211" s="58"/>
      <c r="K211" s="58"/>
      <c r="L211" s="59" t="str">
        <f>L209</f>
        <v>7-8/06/2024</v>
      </c>
      <c r="M211" s="88">
        <f>M209</f>
        <v>45453</v>
      </c>
      <c r="N211" s="81"/>
    </row>
    <row r="212" spans="1:15" s="66" customFormat="1" ht="15" customHeight="1" thickBot="1" x14ac:dyDescent="0.35">
      <c r="A212" s="62"/>
      <c r="B212" s="63" t="s">
        <v>250</v>
      </c>
      <c r="C212" s="64"/>
      <c r="D212" s="64"/>
      <c r="E212" s="63" t="s">
        <v>246</v>
      </c>
      <c r="F212" s="34" t="s">
        <v>1</v>
      </c>
      <c r="G212" s="42"/>
      <c r="H212" s="48"/>
      <c r="I212" s="42"/>
      <c r="J212" s="16" t="s">
        <v>125</v>
      </c>
      <c r="K212" s="8"/>
      <c r="L212" s="9"/>
      <c r="M212" s="89"/>
      <c r="N212" s="6"/>
      <c r="O212"/>
    </row>
    <row r="213" spans="1:15" s="66" customFormat="1" ht="15" customHeight="1" thickBot="1" x14ac:dyDescent="0.35">
      <c r="A213" s="80" t="s">
        <v>257</v>
      </c>
      <c r="B213" s="56"/>
      <c r="C213" s="57"/>
      <c r="D213" s="57"/>
      <c r="E213" s="57"/>
      <c r="F213" s="58"/>
      <c r="G213" s="90" t="str">
        <f>IF(H213="◄","◄",IF(H213="ok","►",""))</f>
        <v>◄</v>
      </c>
      <c r="H213" s="91" t="str">
        <f>IF(H214&gt;0,"OK","◄")</f>
        <v>◄</v>
      </c>
      <c r="I213" s="81" t="str">
        <f>IF(AND(J213="◄",K213="►"),"◄?►",IF(J213="◄","◄",IF(K213="►","►","")))</f>
        <v>◄</v>
      </c>
      <c r="J213" s="50" t="str">
        <f>IF(J214&gt;0,"","◄")</f>
        <v>◄</v>
      </c>
      <c r="K213" s="51" t="str">
        <f>IF(K214&gt;0,"►","")</f>
        <v/>
      </c>
      <c r="L213" s="59">
        <v>45528</v>
      </c>
      <c r="M213" s="88">
        <v>45530</v>
      </c>
      <c r="N213" s="81"/>
    </row>
    <row r="214" spans="1:15" s="66" customFormat="1" ht="15" customHeight="1" x14ac:dyDescent="0.3">
      <c r="A214" s="62"/>
      <c r="B214" s="63" t="s">
        <v>258</v>
      </c>
      <c r="C214" s="64"/>
      <c r="D214" s="64"/>
      <c r="E214" s="63" t="s">
        <v>259</v>
      </c>
      <c r="F214" s="34" t="s">
        <v>1</v>
      </c>
      <c r="G214" s="46" t="str">
        <f>IF(H214&gt;0,"ok","◄")</f>
        <v>◄</v>
      </c>
      <c r="H214" s="47"/>
      <c r="I214" s="46" t="str">
        <f>IF(AND(J214="",K214&gt;0),"?",IF(J214="","◄",IF(K214&gt;=1,"►","")))</f>
        <v>◄</v>
      </c>
      <c r="J214" s="52"/>
      <c r="K214" s="53"/>
      <c r="L214" s="1"/>
      <c r="M214" s="92"/>
      <c r="N214" s="6"/>
      <c r="O214"/>
    </row>
    <row r="215" spans="1:15" s="66" customFormat="1" ht="15" customHeight="1" x14ac:dyDescent="0.3">
      <c r="A215" s="80" t="s">
        <v>260</v>
      </c>
      <c r="B215" s="56"/>
      <c r="C215" s="57"/>
      <c r="D215" s="57"/>
      <c r="E215" s="57"/>
      <c r="F215" s="58"/>
      <c r="G215" s="42"/>
      <c r="H215" s="67" t="str">
        <f>RIGHT(E214,12)</f>
        <v>N°. 3 / 2024</v>
      </c>
      <c r="I215" s="42"/>
      <c r="J215" s="58"/>
      <c r="K215" s="58"/>
      <c r="L215" s="59">
        <v>45528</v>
      </c>
      <c r="M215" s="88">
        <v>45530</v>
      </c>
      <c r="N215" s="81"/>
    </row>
    <row r="216" spans="1:15" s="66" customFormat="1" ht="15" customHeight="1" x14ac:dyDescent="0.3">
      <c r="A216" s="62"/>
      <c r="B216" s="63" t="s">
        <v>261</v>
      </c>
      <c r="C216" s="64"/>
      <c r="D216" s="64"/>
      <c r="E216" s="63" t="s">
        <v>259</v>
      </c>
      <c r="F216" s="34" t="s">
        <v>1</v>
      </c>
      <c r="G216" s="42"/>
      <c r="H216" s="48"/>
      <c r="I216" s="42"/>
      <c r="J216" s="16" t="s">
        <v>125</v>
      </c>
      <c r="K216" s="8"/>
      <c r="L216" s="9"/>
      <c r="M216" s="89"/>
      <c r="N216" s="6"/>
      <c r="O216"/>
    </row>
    <row r="217" spans="1:15" s="66" customFormat="1" ht="15" customHeight="1" x14ac:dyDescent="0.3">
      <c r="A217" s="80" t="s">
        <v>262</v>
      </c>
      <c r="B217" s="56"/>
      <c r="C217" s="57"/>
      <c r="D217" s="57"/>
      <c r="E217" s="57"/>
      <c r="F217" s="58"/>
      <c r="G217" s="42"/>
      <c r="H217" s="48"/>
      <c r="I217" s="42"/>
      <c r="J217" s="58"/>
      <c r="K217" s="58"/>
      <c r="L217" s="59">
        <v>45528</v>
      </c>
      <c r="M217" s="88">
        <v>45530</v>
      </c>
      <c r="N217" s="81"/>
    </row>
    <row r="218" spans="1:15" s="66" customFormat="1" ht="15" customHeight="1" x14ac:dyDescent="0.3">
      <c r="A218" s="62"/>
      <c r="B218" s="63" t="s">
        <v>263</v>
      </c>
      <c r="C218" s="64"/>
      <c r="D218" s="64"/>
      <c r="E218" s="63" t="s">
        <v>259</v>
      </c>
      <c r="F218" s="34" t="s">
        <v>1</v>
      </c>
      <c r="G218" s="42"/>
      <c r="H218" s="48"/>
      <c r="I218" s="42"/>
      <c r="J218" s="16" t="s">
        <v>125</v>
      </c>
      <c r="K218" s="8"/>
      <c r="L218" s="9"/>
      <c r="M218" s="89"/>
      <c r="N218" s="6"/>
      <c r="O218"/>
    </row>
    <row r="219" spans="1:15" s="66" customFormat="1" ht="15" customHeight="1" x14ac:dyDescent="0.3">
      <c r="A219" s="80" t="s">
        <v>264</v>
      </c>
      <c r="B219" s="56"/>
      <c r="C219" s="57"/>
      <c r="D219" s="57"/>
      <c r="E219" s="57"/>
      <c r="F219" s="58"/>
      <c r="G219" s="42"/>
      <c r="H219" s="48"/>
      <c r="I219" s="42"/>
      <c r="J219" s="58"/>
      <c r="K219" s="58"/>
      <c r="L219" s="59">
        <v>45528</v>
      </c>
      <c r="M219" s="88">
        <v>45530</v>
      </c>
      <c r="N219" s="81"/>
    </row>
    <row r="220" spans="1:15" s="66" customFormat="1" ht="15" customHeight="1" thickBot="1" x14ac:dyDescent="0.35">
      <c r="A220" s="62"/>
      <c r="B220" s="63" t="s">
        <v>265</v>
      </c>
      <c r="C220" s="64"/>
      <c r="D220" s="64"/>
      <c r="E220" s="63" t="s">
        <v>259</v>
      </c>
      <c r="F220" s="34" t="s">
        <v>1</v>
      </c>
      <c r="G220" s="42"/>
      <c r="H220" s="48"/>
      <c r="I220" s="42"/>
      <c r="J220" s="16" t="s">
        <v>125</v>
      </c>
      <c r="K220" s="8"/>
      <c r="L220" s="9"/>
      <c r="M220" s="89"/>
      <c r="N220" s="6"/>
      <c r="O220"/>
    </row>
    <row r="221" spans="1:15" ht="16.2" thickBot="1" x14ac:dyDescent="0.35">
      <c r="A221" s="80" t="s">
        <v>266</v>
      </c>
      <c r="B221" s="56"/>
      <c r="C221" s="57"/>
      <c r="D221" s="57"/>
      <c r="E221" s="57"/>
      <c r="F221" s="58"/>
      <c r="G221" s="90" t="str">
        <f>IF(H221="◄","◄",IF(H221="ok","►",""))</f>
        <v>◄</v>
      </c>
      <c r="H221" s="91" t="str">
        <f>IF(H222&gt;0,"OK","◄")</f>
        <v>◄</v>
      </c>
      <c r="I221" s="81" t="str">
        <f>IF(AND(J221="◄",K221="►"),"◄?►",IF(J221="◄","◄",IF(K221="►","►","")))</f>
        <v>◄</v>
      </c>
      <c r="J221" s="50" t="str">
        <f>IF(J222&gt;0,"","◄")</f>
        <v>◄</v>
      </c>
      <c r="K221" s="51" t="str">
        <f>IF(K222&gt;0,"►","")</f>
        <v/>
      </c>
      <c r="L221" s="59">
        <v>45584</v>
      </c>
      <c r="M221" s="88">
        <v>45530</v>
      </c>
      <c r="N221" s="81"/>
    </row>
    <row r="222" spans="1:15" x14ac:dyDescent="0.3">
      <c r="A222" s="62"/>
      <c r="B222" s="63" t="s">
        <v>267</v>
      </c>
      <c r="C222" s="64"/>
      <c r="D222" s="64"/>
      <c r="E222" s="63" t="s">
        <v>268</v>
      </c>
      <c r="F222" s="34" t="s">
        <v>1</v>
      </c>
      <c r="G222" s="46" t="str">
        <f>IF(H222&gt;0,"ok","◄")</f>
        <v>◄</v>
      </c>
      <c r="H222" s="47"/>
      <c r="I222" s="46" t="str">
        <f>IF(AND(J222="",K222&gt;0),"?",IF(J222="","◄",IF(K222&gt;=1,"►","")))</f>
        <v>◄</v>
      </c>
      <c r="J222" s="52"/>
      <c r="K222" s="53"/>
      <c r="L222" s="1"/>
      <c r="M222" s="92"/>
      <c r="N222" s="6"/>
    </row>
    <row r="223" spans="1:15" x14ac:dyDescent="0.3">
      <c r="A223" s="80" t="s">
        <v>269</v>
      </c>
      <c r="B223" s="56"/>
      <c r="C223" s="57"/>
      <c r="D223" s="57"/>
      <c r="E223" s="57"/>
      <c r="F223" s="58"/>
      <c r="G223" s="42"/>
      <c r="H223" s="67" t="str">
        <f>RIGHT(E222,12)</f>
        <v xml:space="preserve">N°. 4 /2024 </v>
      </c>
      <c r="I223" s="42"/>
      <c r="J223" s="58"/>
      <c r="K223" s="58"/>
      <c r="L223" s="59">
        <v>45584</v>
      </c>
      <c r="M223" s="88">
        <v>45586</v>
      </c>
      <c r="N223" s="81"/>
    </row>
    <row r="224" spans="1:15" x14ac:dyDescent="0.3">
      <c r="A224" s="62"/>
      <c r="B224" s="63" t="s">
        <v>270</v>
      </c>
      <c r="C224" s="64"/>
      <c r="D224" s="64"/>
      <c r="E224" s="63" t="s">
        <v>268</v>
      </c>
      <c r="F224" s="34" t="s">
        <v>1</v>
      </c>
      <c r="G224" s="42"/>
      <c r="H224" s="48"/>
      <c r="I224" s="42"/>
      <c r="J224" s="16" t="s">
        <v>125</v>
      </c>
      <c r="K224" s="8"/>
      <c r="L224" s="9"/>
      <c r="M224" s="89"/>
      <c r="N224" s="6"/>
    </row>
    <row r="225" spans="1:15" x14ac:dyDescent="0.3">
      <c r="A225" s="80" t="s">
        <v>271</v>
      </c>
      <c r="B225" s="56"/>
      <c r="C225" s="57"/>
      <c r="D225" s="57"/>
      <c r="E225" s="57"/>
      <c r="F225" s="58"/>
      <c r="G225" s="42"/>
      <c r="H225" s="48"/>
      <c r="I225" s="42"/>
      <c r="J225" s="58"/>
      <c r="K225" s="58"/>
      <c r="L225" s="59">
        <v>45584</v>
      </c>
      <c r="M225" s="88">
        <v>45586</v>
      </c>
      <c r="N225" s="81"/>
    </row>
    <row r="226" spans="1:15" x14ac:dyDescent="0.3">
      <c r="A226" s="62"/>
      <c r="B226" s="63" t="s">
        <v>272</v>
      </c>
      <c r="C226" s="64"/>
      <c r="D226" s="64"/>
      <c r="E226" s="63" t="s">
        <v>268</v>
      </c>
      <c r="F226" s="34" t="s">
        <v>1</v>
      </c>
      <c r="G226" s="42"/>
      <c r="H226" s="48"/>
      <c r="I226" s="42"/>
      <c r="J226" s="16" t="s">
        <v>125</v>
      </c>
      <c r="K226" s="8"/>
      <c r="L226" s="9"/>
      <c r="M226" s="89"/>
      <c r="N226" s="6"/>
    </row>
    <row r="227" spans="1:15" ht="30" customHeight="1" x14ac:dyDescent="0.3">
      <c r="A227" s="109" t="s">
        <v>273</v>
      </c>
      <c r="B227" s="114"/>
      <c r="C227" s="114"/>
      <c r="D227" s="114"/>
      <c r="E227" s="114"/>
      <c r="F227" s="58"/>
      <c r="G227" s="42"/>
      <c r="H227" s="48"/>
      <c r="I227" s="42"/>
      <c r="J227" s="58"/>
      <c r="K227" s="58"/>
      <c r="L227" s="59">
        <v>45584</v>
      </c>
      <c r="M227" s="88">
        <v>45586</v>
      </c>
      <c r="N227" s="81"/>
    </row>
    <row r="228" spans="1:15" ht="15" thickBot="1" x14ac:dyDescent="0.35">
      <c r="A228" s="62"/>
      <c r="B228" s="63" t="s">
        <v>274</v>
      </c>
      <c r="C228" s="64"/>
      <c r="D228" s="64"/>
      <c r="E228" s="63" t="s">
        <v>268</v>
      </c>
      <c r="F228" s="34" t="s">
        <v>1</v>
      </c>
      <c r="G228" s="42"/>
      <c r="H228" s="48"/>
      <c r="I228" s="42"/>
      <c r="J228" s="16" t="s">
        <v>125</v>
      </c>
      <c r="K228" s="8"/>
      <c r="L228" s="9"/>
      <c r="M228" s="89"/>
      <c r="N228" s="6"/>
    </row>
    <row r="229" spans="1:15" s="66" customFormat="1" ht="13.65" customHeight="1" thickBot="1" x14ac:dyDescent="0.35">
      <c r="A229" s="80" t="s">
        <v>275</v>
      </c>
      <c r="B229" s="56"/>
      <c r="C229" s="57"/>
      <c r="D229" s="57"/>
      <c r="E229" s="57"/>
      <c r="F229" s="58"/>
      <c r="G229" s="90" t="s">
        <v>276</v>
      </c>
      <c r="H229" s="91" t="s">
        <v>276</v>
      </c>
      <c r="I229" s="81" t="s">
        <v>276</v>
      </c>
      <c r="J229" s="50" t="s">
        <v>276</v>
      </c>
      <c r="K229" s="51" t="s">
        <v>4</v>
      </c>
      <c r="L229" s="59">
        <v>45682</v>
      </c>
      <c r="M229" s="59">
        <v>45684</v>
      </c>
      <c r="N229" s="81"/>
    </row>
    <row r="230" spans="1:15" s="66" customFormat="1" ht="13.65" customHeight="1" x14ac:dyDescent="0.3">
      <c r="A230" s="62"/>
      <c r="B230" s="63" t="s">
        <v>277</v>
      </c>
      <c r="C230" s="64"/>
      <c r="D230" s="64"/>
      <c r="E230" s="63" t="s">
        <v>278</v>
      </c>
      <c r="F230" s="34" t="s">
        <v>1</v>
      </c>
      <c r="G230" s="46" t="s">
        <v>276</v>
      </c>
      <c r="H230" s="47"/>
      <c r="I230" s="46" t="s">
        <v>276</v>
      </c>
      <c r="J230" s="52"/>
      <c r="K230" s="53"/>
      <c r="L230" s="1"/>
      <c r="M230" s="82"/>
      <c r="N230" s="81"/>
    </row>
    <row r="231" spans="1:15" s="66" customFormat="1" ht="15" customHeight="1" x14ac:dyDescent="0.3">
      <c r="A231" s="80" t="s">
        <v>279</v>
      </c>
      <c r="B231" s="56"/>
      <c r="C231" s="57"/>
      <c r="D231" s="57"/>
      <c r="E231" s="57"/>
      <c r="F231" s="58"/>
      <c r="G231" s="42"/>
      <c r="H231" s="48"/>
      <c r="I231" s="42"/>
      <c r="J231" s="58"/>
      <c r="K231" s="58"/>
      <c r="L231" s="59">
        <v>45682</v>
      </c>
      <c r="M231" s="59">
        <v>45684</v>
      </c>
      <c r="N231" s="81"/>
    </row>
    <row r="232" spans="1:15" s="66" customFormat="1" ht="15" customHeight="1" x14ac:dyDescent="0.3">
      <c r="A232" s="62"/>
      <c r="B232" s="63" t="s">
        <v>280</v>
      </c>
      <c r="C232" s="64"/>
      <c r="D232" s="64"/>
      <c r="E232" s="63" t="s">
        <v>278</v>
      </c>
      <c r="F232" s="34" t="s">
        <v>1</v>
      </c>
      <c r="G232" s="42"/>
      <c r="H232" s="48"/>
      <c r="I232" s="42"/>
      <c r="J232" s="16" t="s">
        <v>125</v>
      </c>
      <c r="K232" s="8"/>
      <c r="L232" s="9"/>
      <c r="M232" s="83"/>
      <c r="N232" s="6"/>
      <c r="O232"/>
    </row>
    <row r="233" spans="1:15" s="66" customFormat="1" ht="15" customHeight="1" x14ac:dyDescent="0.3">
      <c r="A233" s="80" t="s">
        <v>281</v>
      </c>
      <c r="B233" s="56"/>
      <c r="C233" s="57"/>
      <c r="D233" s="57"/>
      <c r="E233" s="57"/>
      <c r="F233" s="58"/>
      <c r="G233" s="42"/>
      <c r="H233" s="48"/>
      <c r="I233" s="42"/>
      <c r="J233" s="58"/>
      <c r="K233" s="58"/>
      <c r="L233" s="59">
        <v>45682</v>
      </c>
      <c r="M233" s="59">
        <v>45684</v>
      </c>
      <c r="N233" s="81"/>
    </row>
    <row r="234" spans="1:15" s="66" customFormat="1" ht="15" customHeight="1" x14ac:dyDescent="0.3">
      <c r="A234" s="62"/>
      <c r="B234" s="63" t="s">
        <v>282</v>
      </c>
      <c r="C234" s="64"/>
      <c r="D234" s="64"/>
      <c r="E234" s="63" t="s">
        <v>278</v>
      </c>
      <c r="F234" s="34" t="s">
        <v>1</v>
      </c>
      <c r="G234" s="42"/>
      <c r="H234" s="48"/>
      <c r="I234" s="42"/>
      <c r="J234" s="16" t="s">
        <v>125</v>
      </c>
      <c r="K234" s="8"/>
      <c r="L234" s="9"/>
      <c r="M234" s="83"/>
      <c r="N234" s="6"/>
      <c r="O234"/>
    </row>
    <row r="235" spans="1:15" s="66" customFormat="1" ht="15" customHeight="1" x14ac:dyDescent="0.3">
      <c r="A235" s="80" t="s">
        <v>283</v>
      </c>
      <c r="B235" s="56"/>
      <c r="C235" s="57"/>
      <c r="D235" s="57"/>
      <c r="E235" s="57"/>
      <c r="F235" s="58"/>
      <c r="G235" s="42"/>
      <c r="H235" s="48"/>
      <c r="I235" s="42"/>
      <c r="J235" s="58"/>
      <c r="K235" s="58"/>
      <c r="L235" s="59">
        <v>45682</v>
      </c>
      <c r="M235" s="59">
        <v>45684</v>
      </c>
      <c r="N235" s="81"/>
    </row>
    <row r="236" spans="1:15" s="66" customFormat="1" ht="15" customHeight="1" x14ac:dyDescent="0.3">
      <c r="A236" s="62"/>
      <c r="B236" s="63" t="s">
        <v>284</v>
      </c>
      <c r="C236" s="64"/>
      <c r="D236" s="64"/>
      <c r="E236" s="63" t="s">
        <v>278</v>
      </c>
      <c r="F236" s="34" t="s">
        <v>1</v>
      </c>
      <c r="G236" s="42"/>
      <c r="H236" s="48"/>
      <c r="I236" s="42"/>
      <c r="J236" s="16" t="s">
        <v>125</v>
      </c>
      <c r="K236" s="8"/>
      <c r="L236" s="9"/>
      <c r="M236" s="83"/>
      <c r="N236" s="6"/>
      <c r="O236"/>
    </row>
    <row r="237" spans="1:15" s="66" customFormat="1" ht="15" customHeight="1" x14ac:dyDescent="0.3">
      <c r="A237" s="80" t="s">
        <v>285</v>
      </c>
      <c r="B237" s="56"/>
      <c r="C237" s="57"/>
      <c r="D237" s="57"/>
      <c r="E237" s="57"/>
      <c r="F237" s="58"/>
      <c r="G237" s="42"/>
      <c r="H237" s="48"/>
      <c r="I237" s="42"/>
      <c r="J237" s="58"/>
      <c r="K237" s="58"/>
      <c r="L237" s="59">
        <v>45682</v>
      </c>
      <c r="M237" s="59">
        <v>45684</v>
      </c>
      <c r="N237" s="81"/>
    </row>
    <row r="238" spans="1:15" s="66" customFormat="1" ht="15" customHeight="1" x14ac:dyDescent="0.3">
      <c r="A238" s="62"/>
      <c r="B238" s="63" t="s">
        <v>286</v>
      </c>
      <c r="C238" s="64"/>
      <c r="D238" s="64"/>
      <c r="E238" s="63" t="s">
        <v>278</v>
      </c>
      <c r="F238" s="34" t="s">
        <v>1</v>
      </c>
      <c r="G238" s="42"/>
      <c r="H238" s="48"/>
      <c r="I238" s="42"/>
      <c r="J238" s="16" t="s">
        <v>125</v>
      </c>
      <c r="K238" s="8"/>
      <c r="L238" s="9"/>
      <c r="M238" s="83"/>
      <c r="N238" s="6"/>
      <c r="O238"/>
    </row>
    <row r="239" spans="1:15" s="66" customFormat="1" ht="15" customHeight="1" x14ac:dyDescent="0.3">
      <c r="A239" s="80" t="s">
        <v>287</v>
      </c>
      <c r="B239" s="56"/>
      <c r="C239" s="57"/>
      <c r="D239" s="57"/>
      <c r="E239" s="57"/>
      <c r="F239" s="58"/>
      <c r="G239" s="42"/>
      <c r="H239" s="48"/>
      <c r="I239" s="42"/>
      <c r="J239" s="58"/>
      <c r="K239" s="58"/>
      <c r="L239" s="59">
        <v>45752</v>
      </c>
      <c r="M239" s="59">
        <v>45754</v>
      </c>
      <c r="N239" s="81"/>
    </row>
    <row r="240" spans="1:15" s="66" customFormat="1" ht="15" customHeight="1" x14ac:dyDescent="0.3">
      <c r="A240" s="62"/>
      <c r="B240" s="63" t="s">
        <v>288</v>
      </c>
      <c r="C240" s="64"/>
      <c r="D240" s="64"/>
      <c r="E240" s="63" t="s">
        <v>278</v>
      </c>
      <c r="F240" s="34" t="s">
        <v>1</v>
      </c>
      <c r="G240" s="42"/>
      <c r="H240" s="48"/>
      <c r="I240" s="42"/>
      <c r="J240" s="16" t="s">
        <v>125</v>
      </c>
      <c r="K240" s="8"/>
      <c r="L240" s="9"/>
      <c r="M240" s="83"/>
      <c r="N240" s="6"/>
      <c r="O240"/>
    </row>
    <row r="241" spans="1:15" s="66" customFormat="1" ht="30.6" customHeight="1" x14ac:dyDescent="0.3">
      <c r="A241" s="109" t="s">
        <v>292</v>
      </c>
      <c r="B241" s="110"/>
      <c r="C241" s="110"/>
      <c r="D241" s="110"/>
      <c r="E241" s="110"/>
      <c r="F241" s="58"/>
      <c r="G241" s="42"/>
      <c r="H241" s="48"/>
      <c r="I241" s="42"/>
      <c r="J241" s="58"/>
      <c r="K241" s="58"/>
      <c r="L241" s="59">
        <f>L239</f>
        <v>45752</v>
      </c>
      <c r="M241" s="59">
        <f>L241+2</f>
        <v>45754</v>
      </c>
      <c r="N241" s="81"/>
    </row>
    <row r="242" spans="1:15" s="66" customFormat="1" ht="15" customHeight="1" x14ac:dyDescent="0.3">
      <c r="A242" s="62"/>
      <c r="B242" s="63" t="s">
        <v>289</v>
      </c>
      <c r="C242" s="64"/>
      <c r="D242" s="64"/>
      <c r="E242" s="63" t="s">
        <v>278</v>
      </c>
      <c r="F242" s="34" t="s">
        <v>1</v>
      </c>
      <c r="G242" s="42"/>
      <c r="H242" s="48"/>
      <c r="I242" s="42"/>
      <c r="J242" s="16" t="s">
        <v>125</v>
      </c>
      <c r="K242" s="8"/>
      <c r="L242" s="9"/>
      <c r="M242" s="83"/>
      <c r="N242" s="6"/>
      <c r="O242"/>
    </row>
    <row r="243" spans="1:15" s="66" customFormat="1" ht="15" customHeight="1" x14ac:dyDescent="0.3">
      <c r="A243" s="80" t="s">
        <v>290</v>
      </c>
      <c r="B243" s="56"/>
      <c r="C243" s="57"/>
      <c r="D243" s="57"/>
      <c r="E243" s="57"/>
      <c r="F243" s="58"/>
      <c r="G243" s="42"/>
      <c r="H243" s="48"/>
      <c r="I243" s="42"/>
      <c r="J243" s="58"/>
      <c r="K243" s="58"/>
      <c r="L243" s="59">
        <v>45752</v>
      </c>
      <c r="M243" s="59">
        <v>45754</v>
      </c>
      <c r="N243" s="81"/>
    </row>
    <row r="244" spans="1:15" s="66" customFormat="1" ht="15" customHeight="1" thickBot="1" x14ac:dyDescent="0.35">
      <c r="A244" s="62"/>
      <c r="B244" s="63" t="s">
        <v>291</v>
      </c>
      <c r="C244" s="64"/>
      <c r="D244" s="64"/>
      <c r="E244" s="63" t="s">
        <v>278</v>
      </c>
      <c r="F244" s="34" t="s">
        <v>1</v>
      </c>
      <c r="G244" s="42"/>
      <c r="H244" s="48"/>
      <c r="I244" s="42"/>
      <c r="J244" s="16" t="s">
        <v>125</v>
      </c>
      <c r="K244" s="8"/>
      <c r="L244" s="9"/>
      <c r="M244" s="83"/>
      <c r="N244" s="6"/>
      <c r="O244"/>
    </row>
    <row r="245" spans="1:15" s="66" customFormat="1" ht="15" customHeight="1" thickBot="1" x14ac:dyDescent="0.35">
      <c r="A245" s="80" t="s">
        <v>294</v>
      </c>
      <c r="B245" s="56"/>
      <c r="C245" s="57"/>
      <c r="D245" s="57"/>
      <c r="E245" s="57"/>
      <c r="F245" s="58"/>
      <c r="G245" s="90" t="s">
        <v>276</v>
      </c>
      <c r="H245" s="91" t="s">
        <v>276</v>
      </c>
      <c r="I245" s="81" t="s">
        <v>276</v>
      </c>
      <c r="J245" s="50" t="s">
        <v>276</v>
      </c>
      <c r="K245" s="51" t="s">
        <v>4</v>
      </c>
      <c r="L245" s="59">
        <v>45822</v>
      </c>
      <c r="M245" s="59">
        <v>45824</v>
      </c>
      <c r="N245" s="81"/>
    </row>
    <row r="246" spans="1:15" s="66" customFormat="1" ht="15" customHeight="1" x14ac:dyDescent="0.3">
      <c r="A246" s="62"/>
      <c r="B246" s="63" t="s">
        <v>295</v>
      </c>
      <c r="C246" s="64"/>
      <c r="D246" s="64"/>
      <c r="E246" s="63" t="s">
        <v>296</v>
      </c>
      <c r="F246" s="34" t="s">
        <v>1</v>
      </c>
      <c r="G246" s="46" t="s">
        <v>276</v>
      </c>
      <c r="H246" s="47"/>
      <c r="I246" s="46" t="s">
        <v>276</v>
      </c>
      <c r="J246" s="52"/>
      <c r="K246" s="53"/>
      <c r="L246" s="1"/>
      <c r="M246" s="82"/>
      <c r="N246" s="6"/>
      <c r="O246"/>
    </row>
    <row r="247" spans="1:15" s="66" customFormat="1" ht="28.2" customHeight="1" x14ac:dyDescent="0.3">
      <c r="A247" s="109" t="s">
        <v>297</v>
      </c>
      <c r="B247" s="110"/>
      <c r="C247" s="110"/>
      <c r="D247" s="110"/>
      <c r="E247" s="110"/>
      <c r="F247" s="58"/>
      <c r="G247" s="42"/>
      <c r="H247" s="48"/>
      <c r="I247" s="42"/>
      <c r="J247" s="58"/>
      <c r="K247" s="58"/>
      <c r="L247" s="59">
        <v>45822</v>
      </c>
      <c r="M247" s="59">
        <v>45824</v>
      </c>
      <c r="N247" s="81"/>
    </row>
    <row r="248" spans="1:15" s="66" customFormat="1" ht="15" customHeight="1" x14ac:dyDescent="0.3">
      <c r="A248" s="62"/>
      <c r="B248" s="63" t="s">
        <v>298</v>
      </c>
      <c r="C248" s="64"/>
      <c r="D248" s="64"/>
      <c r="E248" s="63" t="s">
        <v>296</v>
      </c>
      <c r="F248" s="34" t="s">
        <v>1</v>
      </c>
      <c r="G248" s="42"/>
      <c r="H248" s="48"/>
      <c r="I248" s="42"/>
      <c r="J248" s="16" t="s">
        <v>125</v>
      </c>
      <c r="K248" s="8"/>
      <c r="L248" s="9"/>
      <c r="M248" s="83"/>
      <c r="N248" s="6"/>
      <c r="O248"/>
    </row>
    <row r="249" spans="1:15" s="66" customFormat="1" ht="24" customHeight="1" x14ac:dyDescent="0.3">
      <c r="A249" s="109" t="s">
        <v>299</v>
      </c>
      <c r="B249" s="110"/>
      <c r="C249" s="110"/>
      <c r="D249" s="110"/>
      <c r="E249" s="110"/>
      <c r="F249" s="58"/>
      <c r="G249" s="42"/>
      <c r="H249" s="48"/>
      <c r="I249" s="42"/>
      <c r="J249" s="58"/>
      <c r="K249" s="58"/>
      <c r="L249" s="59">
        <v>45822</v>
      </c>
      <c r="M249" s="59">
        <v>45824</v>
      </c>
      <c r="N249" s="81"/>
    </row>
    <row r="250" spans="1:15" s="66" customFormat="1" ht="15" customHeight="1" x14ac:dyDescent="0.3">
      <c r="A250" s="62"/>
      <c r="B250" s="63" t="s">
        <v>300</v>
      </c>
      <c r="C250" s="64"/>
      <c r="D250" s="64"/>
      <c r="E250" s="63" t="s">
        <v>301</v>
      </c>
      <c r="F250" s="34" t="s">
        <v>1</v>
      </c>
      <c r="G250" s="42"/>
      <c r="H250" s="48"/>
      <c r="I250" s="42"/>
      <c r="J250" s="16" t="s">
        <v>125</v>
      </c>
      <c r="K250" s="8"/>
      <c r="L250" s="9"/>
      <c r="M250" s="83"/>
      <c r="N250" s="6"/>
      <c r="O250"/>
    </row>
  </sheetData>
  <sheetProtection autoFilter="0"/>
  <autoFilter ref="A1:P203" xr:uid="{00000000-0001-0000-0000-000000000000}"/>
  <mergeCells count="28">
    <mergeCell ref="A15:E15"/>
    <mergeCell ref="A197:E197"/>
    <mergeCell ref="A19:E19"/>
    <mergeCell ref="A29:E29"/>
    <mergeCell ref="A21:E21"/>
    <mergeCell ref="A23:E23"/>
    <mergeCell ref="A31:E31"/>
    <mergeCell ref="A81:E81"/>
    <mergeCell ref="A75:E75"/>
    <mergeCell ref="J2:N2"/>
    <mergeCell ref="J4:K5"/>
    <mergeCell ref="J7:K8"/>
    <mergeCell ref="A5:E5"/>
    <mergeCell ref="B6:C6"/>
    <mergeCell ref="G5:G8"/>
    <mergeCell ref="H7:H8"/>
    <mergeCell ref="B8:E8"/>
    <mergeCell ref="A43:E43"/>
    <mergeCell ref="A107:E107"/>
    <mergeCell ref="A53:E53"/>
    <mergeCell ref="A227:E227"/>
    <mergeCell ref="A205:E205"/>
    <mergeCell ref="A211:E211"/>
    <mergeCell ref="A247:E247"/>
    <mergeCell ref="A249:E249"/>
    <mergeCell ref="A241:E241"/>
    <mergeCell ref="A167:E167"/>
    <mergeCell ref="A63:E63"/>
  </mergeCells>
  <conditionalFormatting sqref="G163">
    <cfRule type="cellIs" dxfId="209" priority="293" operator="equal">
      <formula>"◄"</formula>
    </cfRule>
    <cfRule type="cellIs" dxfId="208" priority="294" operator="equal">
      <formula>"•"</formula>
    </cfRule>
    <cfRule type="cellIs" priority="295" operator="equal">
      <formula>"◄"</formula>
    </cfRule>
    <cfRule type="cellIs" dxfId="207" priority="296" operator="equal">
      <formula>"►"</formula>
    </cfRule>
  </conditionalFormatting>
  <conditionalFormatting sqref="G205">
    <cfRule type="cellIs" dxfId="206" priority="193" operator="equal">
      <formula>"◄"</formula>
    </cfRule>
    <cfRule type="cellIs" dxfId="205" priority="194" operator="equal">
      <formula>"•"</formula>
    </cfRule>
    <cfRule type="cellIs" priority="195" operator="equal">
      <formula>"◄"</formula>
    </cfRule>
    <cfRule type="cellIs" dxfId="204" priority="196" operator="equal">
      <formula>"►"</formula>
    </cfRule>
  </conditionalFormatting>
  <conditionalFormatting sqref="G215 I215">
    <cfRule type="cellIs" dxfId="203" priority="172" operator="equal">
      <formula>"►"</formula>
    </cfRule>
    <cfRule type="cellIs" dxfId="202" priority="170" operator="equal">
      <formula>"•"</formula>
    </cfRule>
    <cfRule type="cellIs" dxfId="201" priority="169" operator="equal">
      <formula>"◄"</formula>
    </cfRule>
    <cfRule type="cellIs" priority="171" operator="equal">
      <formula>"◄"</formula>
    </cfRule>
  </conditionalFormatting>
  <conditionalFormatting sqref="G223 I223">
    <cfRule type="cellIs" priority="147" operator="equal">
      <formula>"◄"</formula>
    </cfRule>
    <cfRule type="cellIs" dxfId="200" priority="148" operator="equal">
      <formula>"►"</formula>
    </cfRule>
    <cfRule type="cellIs" dxfId="199" priority="146" operator="equal">
      <formula>"•"</formula>
    </cfRule>
    <cfRule type="cellIs" dxfId="198" priority="145" operator="equal">
      <formula>"◄"</formula>
    </cfRule>
  </conditionalFormatting>
  <conditionalFormatting sqref="G207:H207">
    <cfRule type="cellIs" dxfId="197" priority="204" operator="equal">
      <formula>"►"</formula>
    </cfRule>
    <cfRule type="cellIs" dxfId="196" priority="201" operator="equal">
      <formula>"◄"</formula>
    </cfRule>
    <cfRule type="cellIs" dxfId="195" priority="202" operator="equal">
      <formula>"•"</formula>
    </cfRule>
    <cfRule type="cellIs" priority="203" operator="equal">
      <formula>"◄"</formula>
    </cfRule>
  </conditionalFormatting>
  <conditionalFormatting sqref="G247:H247">
    <cfRule type="cellIs" dxfId="194" priority="9" operator="equal">
      <formula>"◄"</formula>
    </cfRule>
    <cfRule type="cellIs" dxfId="193" priority="10" operator="equal">
      <formula>"•"</formula>
    </cfRule>
    <cfRule type="cellIs" priority="11" operator="equal">
      <formula>"◄"</formula>
    </cfRule>
    <cfRule type="cellIs" dxfId="192" priority="12" operator="equal">
      <formula>"►"</formula>
    </cfRule>
  </conditionalFormatting>
  <conditionalFormatting sqref="G9:I9">
    <cfRule type="cellIs" priority="359" operator="equal">
      <formula>"◄"</formula>
    </cfRule>
    <cfRule type="cellIs" dxfId="191" priority="360" operator="equal">
      <formula>"►"</formula>
    </cfRule>
    <cfRule type="cellIs" dxfId="190" priority="357" operator="equal">
      <formula>"◄"</formula>
    </cfRule>
    <cfRule type="cellIs" dxfId="189" priority="358" operator="equal">
      <formula>"•"</formula>
    </cfRule>
  </conditionalFormatting>
  <conditionalFormatting sqref="G35:I35">
    <cfRule type="cellIs" dxfId="188" priority="349" operator="equal">
      <formula>"◄"</formula>
    </cfRule>
    <cfRule type="cellIs" dxfId="187" priority="350" operator="equal">
      <formula>"•"</formula>
    </cfRule>
    <cfRule type="cellIs" priority="351" operator="equal">
      <formula>"◄"</formula>
    </cfRule>
    <cfRule type="cellIs" dxfId="186" priority="352" operator="equal">
      <formula>"►"</formula>
    </cfRule>
  </conditionalFormatting>
  <conditionalFormatting sqref="G45:I45">
    <cfRule type="cellIs" dxfId="185" priority="346" operator="equal">
      <formula>"•"</formula>
    </cfRule>
    <cfRule type="cellIs" dxfId="184" priority="345" operator="equal">
      <formula>"◄"</formula>
    </cfRule>
    <cfRule type="cellIs" priority="347" operator="equal">
      <formula>"◄"</formula>
    </cfRule>
    <cfRule type="cellIs" dxfId="183" priority="348" operator="equal">
      <formula>"►"</formula>
    </cfRule>
  </conditionalFormatting>
  <conditionalFormatting sqref="G55:I55">
    <cfRule type="cellIs" dxfId="182" priority="185" operator="equal">
      <formula>"◄"</formula>
    </cfRule>
    <cfRule type="cellIs" dxfId="181" priority="186" operator="equal">
      <formula>"•"</formula>
    </cfRule>
    <cfRule type="cellIs" priority="187" operator="equal">
      <formula>"◄"</formula>
    </cfRule>
    <cfRule type="cellIs" dxfId="180" priority="188" operator="equal">
      <formula>"►"</formula>
    </cfRule>
  </conditionalFormatting>
  <conditionalFormatting sqref="G71:I71">
    <cfRule type="cellIs" dxfId="179" priority="184" operator="equal">
      <formula>"►"</formula>
    </cfRule>
    <cfRule type="cellIs" dxfId="178" priority="182" operator="equal">
      <formula>"•"</formula>
    </cfRule>
    <cfRule type="cellIs" priority="183" operator="equal">
      <formula>"◄"</formula>
    </cfRule>
    <cfRule type="cellIs" dxfId="177" priority="181" operator="equal">
      <formula>"◄"</formula>
    </cfRule>
  </conditionalFormatting>
  <conditionalFormatting sqref="G83:I83">
    <cfRule type="cellIs" dxfId="176" priority="336" operator="equal">
      <formula>"►"</formula>
    </cfRule>
    <cfRule type="cellIs" dxfId="175" priority="334" operator="equal">
      <formula>"•"</formula>
    </cfRule>
    <cfRule type="cellIs" priority="335" operator="equal">
      <formula>"◄"</formula>
    </cfRule>
    <cfRule type="cellIs" dxfId="174" priority="333" operator="equal">
      <formula>"◄"</formula>
    </cfRule>
  </conditionalFormatting>
  <conditionalFormatting sqref="G89:I89">
    <cfRule type="cellIs" dxfId="173" priority="180" operator="equal">
      <formula>"►"</formula>
    </cfRule>
    <cfRule type="cellIs" priority="179" operator="equal">
      <formula>"◄"</formula>
    </cfRule>
    <cfRule type="cellIs" dxfId="172" priority="178" operator="equal">
      <formula>"•"</formula>
    </cfRule>
    <cfRule type="cellIs" dxfId="171" priority="177" operator="equal">
      <formula>"◄"</formula>
    </cfRule>
  </conditionalFormatting>
  <conditionalFormatting sqref="G99:I99">
    <cfRule type="cellIs" dxfId="170" priority="373" operator="equal">
      <formula>"◄"</formula>
    </cfRule>
    <cfRule type="cellIs" dxfId="169" priority="376" operator="equal">
      <formula>"►"</formula>
    </cfRule>
    <cfRule type="cellIs" dxfId="168" priority="374" operator="equal">
      <formula>"•"</formula>
    </cfRule>
    <cfRule type="cellIs" priority="375" operator="equal">
      <formula>"◄"</formula>
    </cfRule>
  </conditionalFormatting>
  <conditionalFormatting sqref="G117:I117">
    <cfRule type="cellIs" dxfId="167" priority="372" operator="equal">
      <formula>"►"</formula>
    </cfRule>
    <cfRule type="cellIs" dxfId="166" priority="369" operator="equal">
      <formula>"◄"</formula>
    </cfRule>
    <cfRule type="cellIs" dxfId="165" priority="370" operator="equal">
      <formula>"•"</formula>
    </cfRule>
    <cfRule type="cellIs" priority="371" operator="equal">
      <formula>"◄"</formula>
    </cfRule>
  </conditionalFormatting>
  <conditionalFormatting sqref="G125:I125">
    <cfRule type="cellIs" priority="367" operator="equal">
      <formula>"◄"</formula>
    </cfRule>
    <cfRule type="cellIs" dxfId="164" priority="368" operator="equal">
      <formula>"►"</formula>
    </cfRule>
    <cfRule type="cellIs" dxfId="163" priority="365" operator="equal">
      <formula>"◄"</formula>
    </cfRule>
    <cfRule type="cellIs" dxfId="162" priority="366" operator="equal">
      <formula>"•"</formula>
    </cfRule>
  </conditionalFormatting>
  <conditionalFormatting sqref="G133:I133">
    <cfRule type="cellIs" priority="363" operator="equal">
      <formula>"◄"</formula>
    </cfRule>
    <cfRule type="cellIs" dxfId="161" priority="362" operator="equal">
      <formula>"•"</formula>
    </cfRule>
    <cfRule type="cellIs" dxfId="160" priority="361" operator="equal">
      <formula>"◄"</formula>
    </cfRule>
    <cfRule type="cellIs" dxfId="159" priority="364" operator="equal">
      <formula>"►"</formula>
    </cfRule>
  </conditionalFormatting>
  <conditionalFormatting sqref="G143:I143">
    <cfRule type="cellIs" priority="315" operator="equal">
      <formula>"◄"</formula>
    </cfRule>
    <cfRule type="cellIs" dxfId="158" priority="313" operator="equal">
      <formula>"◄"</formula>
    </cfRule>
    <cfRule type="cellIs" dxfId="157" priority="314" operator="equal">
      <formula>"•"</formula>
    </cfRule>
    <cfRule type="cellIs" dxfId="156" priority="316" operator="equal">
      <formula>"►"</formula>
    </cfRule>
  </conditionalFormatting>
  <conditionalFormatting sqref="G161:I161">
    <cfRule type="cellIs" priority="291" operator="equal">
      <formula>"◄"</formula>
    </cfRule>
    <cfRule type="cellIs" dxfId="155" priority="292" operator="equal">
      <formula>"►"</formula>
    </cfRule>
    <cfRule type="cellIs" dxfId="154" priority="290" operator="equal">
      <formula>"•"</formula>
    </cfRule>
    <cfRule type="cellIs" dxfId="153" priority="289" operator="equal">
      <formula>"◄"</formula>
    </cfRule>
  </conditionalFormatting>
  <conditionalFormatting sqref="G171:I171">
    <cfRule type="cellIs" priority="287" operator="equal">
      <formula>"◄"</formula>
    </cfRule>
    <cfRule type="cellIs" dxfId="152" priority="288" operator="equal">
      <formula>"►"</formula>
    </cfRule>
    <cfRule type="cellIs" dxfId="151" priority="285" operator="equal">
      <formula>"◄"</formula>
    </cfRule>
    <cfRule type="cellIs" dxfId="150" priority="286" operator="equal">
      <formula>"•"</formula>
    </cfRule>
  </conditionalFormatting>
  <conditionalFormatting sqref="G179:I179">
    <cfRule type="cellIs" dxfId="149" priority="282" operator="equal">
      <formula>"•"</formula>
    </cfRule>
    <cfRule type="cellIs" dxfId="148" priority="281" operator="equal">
      <formula>"◄"</formula>
    </cfRule>
    <cfRule type="cellIs" priority="283" operator="equal">
      <formula>"◄"</formula>
    </cfRule>
    <cfRule type="cellIs" dxfId="147" priority="284" operator="equal">
      <formula>"►"</formula>
    </cfRule>
  </conditionalFormatting>
  <conditionalFormatting sqref="G187:I187">
    <cfRule type="cellIs" dxfId="146" priority="245" operator="equal">
      <formula>"◄"</formula>
    </cfRule>
    <cfRule type="cellIs" dxfId="145" priority="246" operator="equal">
      <formula>"•"</formula>
    </cfRule>
    <cfRule type="cellIs" priority="247" operator="equal">
      <formula>"◄"</formula>
    </cfRule>
    <cfRule type="cellIs" dxfId="144" priority="248" operator="equal">
      <formula>"►"</formula>
    </cfRule>
  </conditionalFormatting>
  <conditionalFormatting sqref="G203:I203">
    <cfRule type="cellIs" dxfId="143" priority="192" operator="equal">
      <formula>"►"</formula>
    </cfRule>
    <cfRule type="cellIs" priority="191" operator="equal">
      <formula>"◄"</formula>
    </cfRule>
    <cfRule type="cellIs" dxfId="142" priority="190" operator="equal">
      <formula>"•"</formula>
    </cfRule>
    <cfRule type="cellIs" dxfId="141" priority="189" operator="equal">
      <formula>"◄"</formula>
    </cfRule>
  </conditionalFormatting>
  <conditionalFormatting sqref="G213:I213">
    <cfRule type="cellIs" dxfId="140" priority="149" operator="equal">
      <formula>"◄"</formula>
    </cfRule>
    <cfRule type="cellIs" dxfId="139" priority="150" operator="equal">
      <formula>"•"</formula>
    </cfRule>
    <cfRule type="cellIs" priority="151" operator="equal">
      <formula>"◄"</formula>
    </cfRule>
    <cfRule type="cellIs" dxfId="138" priority="152" operator="equal">
      <formula>"►"</formula>
    </cfRule>
  </conditionalFormatting>
  <conditionalFormatting sqref="G221:I221">
    <cfRule type="cellIs" dxfId="137" priority="144" operator="equal">
      <formula>"►"</formula>
    </cfRule>
    <cfRule type="cellIs" priority="143" operator="equal">
      <formula>"◄"</formula>
    </cfRule>
    <cfRule type="cellIs" dxfId="136" priority="142" operator="equal">
      <formula>"•"</formula>
    </cfRule>
    <cfRule type="cellIs" dxfId="135" priority="141" operator="equal">
      <formula>"◄"</formula>
    </cfRule>
  </conditionalFormatting>
  <conditionalFormatting sqref="G229:I229">
    <cfRule type="cellIs" dxfId="134" priority="40" operator="equal">
      <formula>"►"</formula>
    </cfRule>
    <cfRule type="cellIs" priority="39" operator="equal">
      <formula>"◄"</formula>
    </cfRule>
    <cfRule type="cellIs" dxfId="133" priority="38" operator="equal">
      <formula>"•"</formula>
    </cfRule>
    <cfRule type="cellIs" dxfId="132" priority="37" operator="equal">
      <formula>"◄"</formula>
    </cfRule>
  </conditionalFormatting>
  <conditionalFormatting sqref="G239:I239">
    <cfRule type="cellIs" dxfId="131" priority="28" operator="equal">
      <formula>"►"</formula>
    </cfRule>
    <cfRule type="cellIs" priority="27" operator="equal">
      <formula>"◄"</formula>
    </cfRule>
    <cfRule type="cellIs" dxfId="130" priority="26" operator="equal">
      <formula>"•"</formula>
    </cfRule>
    <cfRule type="cellIs" dxfId="129" priority="25" operator="equal">
      <formula>"◄"</formula>
    </cfRule>
  </conditionalFormatting>
  <conditionalFormatting sqref="G245:I245">
    <cfRule type="cellIs" dxfId="128" priority="2" operator="equal">
      <formula>"•"</formula>
    </cfRule>
    <cfRule type="cellIs" priority="3" operator="equal">
      <formula>"◄"</formula>
    </cfRule>
    <cfRule type="cellIs" dxfId="127" priority="4" operator="equal">
      <formula>"►"</formula>
    </cfRule>
    <cfRule type="cellIs" dxfId="126" priority="1" operator="equal">
      <formula>"◄"</formula>
    </cfRule>
  </conditionalFormatting>
  <conditionalFormatting sqref="N143:N145">
    <cfRule type="cellIs" dxfId="125" priority="329" operator="equal">
      <formula>"◄"</formula>
    </cfRule>
    <cfRule type="cellIs" dxfId="124" priority="332" operator="equal">
      <formula>"►"</formula>
    </cfRule>
    <cfRule type="cellIs" priority="331" operator="equal">
      <formula>"◄"</formula>
    </cfRule>
    <cfRule type="cellIs" dxfId="123" priority="330" operator="equal">
      <formula>"•"</formula>
    </cfRule>
  </conditionalFormatting>
  <conditionalFormatting sqref="N147">
    <cfRule type="cellIs" dxfId="122" priority="328" operator="equal">
      <formula>"►"</formula>
    </cfRule>
    <cfRule type="cellIs" priority="327" operator="equal">
      <formula>"◄"</formula>
    </cfRule>
    <cfRule type="cellIs" dxfId="121" priority="326" operator="equal">
      <formula>"•"</formula>
    </cfRule>
    <cfRule type="cellIs" dxfId="120" priority="325" operator="equal">
      <formula>"◄"</formula>
    </cfRule>
  </conditionalFormatting>
  <conditionalFormatting sqref="N149">
    <cfRule type="cellIs" dxfId="119" priority="322" operator="equal">
      <formula>"•"</formula>
    </cfRule>
    <cfRule type="cellIs" priority="323" operator="equal">
      <formula>"◄"</formula>
    </cfRule>
    <cfRule type="cellIs" dxfId="118" priority="324" operator="equal">
      <formula>"►"</formula>
    </cfRule>
    <cfRule type="cellIs" dxfId="117" priority="321" operator="equal">
      <formula>"◄"</formula>
    </cfRule>
  </conditionalFormatting>
  <conditionalFormatting sqref="N151">
    <cfRule type="cellIs" dxfId="116" priority="320" operator="equal">
      <formula>"►"</formula>
    </cfRule>
    <cfRule type="cellIs" priority="319" operator="equal">
      <formula>"◄"</formula>
    </cfRule>
    <cfRule type="cellIs" dxfId="115" priority="318" operator="equal">
      <formula>"•"</formula>
    </cfRule>
    <cfRule type="cellIs" dxfId="114" priority="317" operator="equal">
      <formula>"◄"</formula>
    </cfRule>
  </conditionalFormatting>
  <conditionalFormatting sqref="N153">
    <cfRule type="cellIs" dxfId="113" priority="309" operator="equal">
      <formula>"◄"</formula>
    </cfRule>
    <cfRule type="cellIs" dxfId="112" priority="310" operator="equal">
      <formula>"•"</formula>
    </cfRule>
    <cfRule type="cellIs" dxfId="111" priority="312" operator="equal">
      <formula>"►"</formula>
    </cfRule>
    <cfRule type="cellIs" priority="311" operator="equal">
      <formula>"◄"</formula>
    </cfRule>
  </conditionalFormatting>
  <conditionalFormatting sqref="N155">
    <cfRule type="cellIs" dxfId="110" priority="305" operator="equal">
      <formula>"◄"</formula>
    </cfRule>
    <cfRule type="cellIs" dxfId="109" priority="308" operator="equal">
      <formula>"►"</formula>
    </cfRule>
    <cfRule type="cellIs" priority="307" operator="equal">
      <formula>"◄"</formula>
    </cfRule>
    <cfRule type="cellIs" dxfId="108" priority="306" operator="equal">
      <formula>"•"</formula>
    </cfRule>
  </conditionalFormatting>
  <conditionalFormatting sqref="N157">
    <cfRule type="cellIs" dxfId="107" priority="304" operator="equal">
      <formula>"►"</formula>
    </cfRule>
    <cfRule type="cellIs" priority="303" operator="equal">
      <formula>"◄"</formula>
    </cfRule>
    <cfRule type="cellIs" dxfId="106" priority="301" operator="equal">
      <formula>"◄"</formula>
    </cfRule>
    <cfRule type="cellIs" dxfId="105" priority="302" operator="equal">
      <formula>"•"</formula>
    </cfRule>
  </conditionalFormatting>
  <conditionalFormatting sqref="N159">
    <cfRule type="cellIs" priority="299" operator="equal">
      <formula>"◄"</formula>
    </cfRule>
    <cfRule type="cellIs" dxfId="104" priority="300" operator="equal">
      <formula>"►"</formula>
    </cfRule>
    <cfRule type="cellIs" dxfId="103" priority="298" operator="equal">
      <formula>"•"</formula>
    </cfRule>
    <cfRule type="cellIs" dxfId="102" priority="297" operator="equal">
      <formula>"◄"</formula>
    </cfRule>
  </conditionalFormatting>
  <conditionalFormatting sqref="N161:N163">
    <cfRule type="cellIs" dxfId="101" priority="262" operator="equal">
      <formula>"•"</formula>
    </cfRule>
    <cfRule type="cellIs" dxfId="100" priority="261" operator="equal">
      <formula>"◄"</formula>
    </cfRule>
    <cfRule type="cellIs" priority="263" operator="equal">
      <formula>"◄"</formula>
    </cfRule>
    <cfRule type="cellIs" dxfId="99" priority="264" operator="equal">
      <formula>"►"</formula>
    </cfRule>
  </conditionalFormatting>
  <conditionalFormatting sqref="N165">
    <cfRule type="cellIs" dxfId="98" priority="260" operator="equal">
      <formula>"►"</formula>
    </cfRule>
    <cfRule type="cellIs" dxfId="97" priority="257" operator="equal">
      <formula>"◄"</formula>
    </cfRule>
    <cfRule type="cellIs" dxfId="96" priority="258" operator="equal">
      <formula>"•"</formula>
    </cfRule>
    <cfRule type="cellIs" priority="259" operator="equal">
      <formula>"◄"</formula>
    </cfRule>
  </conditionalFormatting>
  <conditionalFormatting sqref="N167">
    <cfRule type="cellIs" priority="255" operator="equal">
      <formula>"◄"</formula>
    </cfRule>
    <cfRule type="cellIs" dxfId="95" priority="256" operator="equal">
      <formula>"►"</formula>
    </cfRule>
    <cfRule type="cellIs" dxfId="94" priority="253" operator="equal">
      <formula>"◄"</formula>
    </cfRule>
    <cfRule type="cellIs" dxfId="93" priority="254" operator="equal">
      <formula>"•"</formula>
    </cfRule>
  </conditionalFormatting>
  <conditionalFormatting sqref="N169">
    <cfRule type="cellIs" dxfId="92" priority="252" operator="equal">
      <formula>"►"</formula>
    </cfRule>
    <cfRule type="cellIs" priority="251" operator="equal">
      <formula>"◄"</formula>
    </cfRule>
    <cfRule type="cellIs" dxfId="91" priority="250" operator="equal">
      <formula>"•"</formula>
    </cfRule>
    <cfRule type="cellIs" dxfId="90" priority="249" operator="equal">
      <formula>"◄"</formula>
    </cfRule>
  </conditionalFormatting>
  <conditionalFormatting sqref="N171:N174">
    <cfRule type="cellIs" dxfId="89" priority="269" operator="equal">
      <formula>"◄"</formula>
    </cfRule>
    <cfRule type="cellIs" dxfId="88" priority="270" operator="equal">
      <formula>"•"</formula>
    </cfRule>
    <cfRule type="cellIs" priority="271" operator="equal">
      <formula>"◄"</formula>
    </cfRule>
    <cfRule type="cellIs" dxfId="87" priority="272" operator="equal">
      <formula>"►"</formula>
    </cfRule>
  </conditionalFormatting>
  <conditionalFormatting sqref="N176">
    <cfRule type="cellIs" priority="279" operator="equal">
      <formula>"◄"</formula>
    </cfRule>
    <cfRule type="cellIs" dxfId="86" priority="277" operator="equal">
      <formula>"◄"</formula>
    </cfRule>
    <cfRule type="cellIs" dxfId="85" priority="278" operator="equal">
      <formula>"•"</formula>
    </cfRule>
    <cfRule type="cellIs" dxfId="84" priority="280" operator="equal">
      <formula>"►"</formula>
    </cfRule>
  </conditionalFormatting>
  <conditionalFormatting sqref="N178:N182">
    <cfRule type="cellIs" dxfId="83" priority="265" operator="equal">
      <formula>"◄"</formula>
    </cfRule>
    <cfRule type="cellIs" dxfId="82" priority="266" operator="equal">
      <formula>"•"</formula>
    </cfRule>
    <cfRule type="cellIs" priority="267" operator="equal">
      <formula>"◄"</formula>
    </cfRule>
    <cfRule type="cellIs" dxfId="81" priority="268" operator="equal">
      <formula>"►"</formula>
    </cfRule>
  </conditionalFormatting>
  <conditionalFormatting sqref="N184">
    <cfRule type="cellIs" dxfId="80" priority="273" operator="equal">
      <formula>"◄"</formula>
    </cfRule>
    <cfRule type="cellIs" dxfId="79" priority="274" operator="equal">
      <formula>"•"</formula>
    </cfRule>
    <cfRule type="cellIs" priority="275" operator="equal">
      <formula>"◄"</formula>
    </cfRule>
    <cfRule type="cellIs" dxfId="78" priority="276" operator="equal">
      <formula>"►"</formula>
    </cfRule>
  </conditionalFormatting>
  <conditionalFormatting sqref="N186:N190">
    <cfRule type="cellIs" dxfId="77" priority="236" operator="equal">
      <formula>"►"</formula>
    </cfRule>
    <cfRule type="cellIs" priority="235" operator="equal">
      <formula>"◄"</formula>
    </cfRule>
    <cfRule type="cellIs" dxfId="76" priority="234" operator="equal">
      <formula>"•"</formula>
    </cfRule>
    <cfRule type="cellIs" dxfId="75" priority="233" operator="equal">
      <formula>"◄"</formula>
    </cfRule>
  </conditionalFormatting>
  <conditionalFormatting sqref="N192">
    <cfRule type="cellIs" dxfId="74" priority="241" operator="equal">
      <formula>"◄"</formula>
    </cfRule>
    <cfRule type="cellIs" dxfId="73" priority="242" operator="equal">
      <formula>"•"</formula>
    </cfRule>
    <cfRule type="cellIs" priority="243" operator="equal">
      <formula>"◄"</formula>
    </cfRule>
    <cfRule type="cellIs" dxfId="72" priority="244" operator="equal">
      <formula>"►"</formula>
    </cfRule>
  </conditionalFormatting>
  <conditionalFormatting sqref="N194">
    <cfRule type="cellIs" priority="239" operator="equal">
      <formula>"◄"</formula>
    </cfRule>
    <cfRule type="cellIs" dxfId="71" priority="238" operator="equal">
      <formula>"•"</formula>
    </cfRule>
    <cfRule type="cellIs" dxfId="70" priority="240" operator="equal">
      <formula>"►"</formula>
    </cfRule>
    <cfRule type="cellIs" dxfId="69" priority="237" operator="equal">
      <formula>"◄"</formula>
    </cfRule>
  </conditionalFormatting>
  <conditionalFormatting sqref="N196">
    <cfRule type="cellIs" dxfId="68" priority="232" operator="equal">
      <formula>"►"</formula>
    </cfRule>
    <cfRule type="cellIs" priority="231" operator="equal">
      <formula>"◄"</formula>
    </cfRule>
    <cfRule type="cellIs" dxfId="67" priority="230" operator="equal">
      <formula>"•"</formula>
    </cfRule>
    <cfRule type="cellIs" dxfId="66" priority="229" operator="equal">
      <formula>"◄"</formula>
    </cfRule>
  </conditionalFormatting>
  <conditionalFormatting sqref="N198">
    <cfRule type="cellIs" dxfId="65" priority="225" operator="equal">
      <formula>"◄"</formula>
    </cfRule>
    <cfRule type="cellIs" dxfId="64" priority="226" operator="equal">
      <formula>"•"</formula>
    </cfRule>
    <cfRule type="cellIs" priority="227" operator="equal">
      <formula>"◄"</formula>
    </cfRule>
    <cfRule type="cellIs" dxfId="63" priority="228" operator="equal">
      <formula>"►"</formula>
    </cfRule>
  </conditionalFormatting>
  <conditionalFormatting sqref="N200">
    <cfRule type="cellIs" dxfId="62" priority="221" operator="equal">
      <formula>"◄"</formula>
    </cfRule>
    <cfRule type="cellIs" dxfId="61" priority="222" operator="equal">
      <formula>"•"</formula>
    </cfRule>
    <cfRule type="cellIs" priority="223" operator="equal">
      <formula>"◄"</formula>
    </cfRule>
    <cfRule type="cellIs" dxfId="60" priority="224" operator="equal">
      <formula>"►"</formula>
    </cfRule>
  </conditionalFormatting>
  <conditionalFormatting sqref="N202:N203 N207">
    <cfRule type="cellIs" priority="215" operator="equal">
      <formula>"◄"</formula>
    </cfRule>
    <cfRule type="cellIs" dxfId="59" priority="214" operator="equal">
      <formula>"•"</formula>
    </cfRule>
    <cfRule type="cellIs" dxfId="58" priority="213" operator="equal">
      <formula>"◄"</formula>
    </cfRule>
    <cfRule type="cellIs" dxfId="57" priority="216" operator="equal">
      <formula>"►"</formula>
    </cfRule>
  </conditionalFormatting>
  <conditionalFormatting sqref="N205">
    <cfRule type="cellIs" dxfId="56" priority="198" operator="equal">
      <formula>"•"</formula>
    </cfRule>
    <cfRule type="cellIs" dxfId="55" priority="200" operator="equal">
      <formula>"►"</formula>
    </cfRule>
    <cfRule type="cellIs" priority="199" operator="equal">
      <formula>"◄"</formula>
    </cfRule>
    <cfRule type="cellIs" dxfId="54" priority="197" operator="equal">
      <formula>"◄"</formula>
    </cfRule>
  </conditionalFormatting>
  <conditionalFormatting sqref="N209">
    <cfRule type="cellIs" dxfId="53" priority="212" operator="equal">
      <formula>"►"</formula>
    </cfRule>
    <cfRule type="cellIs" priority="211" operator="equal">
      <formula>"◄"</formula>
    </cfRule>
    <cfRule type="cellIs" dxfId="52" priority="210" operator="equal">
      <formula>"•"</formula>
    </cfRule>
    <cfRule type="cellIs" dxfId="51" priority="209" operator="equal">
      <formula>"◄"</formula>
    </cfRule>
  </conditionalFormatting>
  <conditionalFormatting sqref="N211">
    <cfRule type="cellIs" dxfId="50" priority="176" operator="equal">
      <formula>"►"</formula>
    </cfRule>
    <cfRule type="cellIs" priority="175" operator="equal">
      <formula>"◄"</formula>
    </cfRule>
    <cfRule type="cellIs" dxfId="49" priority="174" operator="equal">
      <formula>"•"</formula>
    </cfRule>
    <cfRule type="cellIs" dxfId="48" priority="173" operator="equal">
      <formula>"◄"</formula>
    </cfRule>
  </conditionalFormatting>
  <conditionalFormatting sqref="N213">
    <cfRule type="cellIs" dxfId="47" priority="168" operator="equal">
      <formula>"►"</formula>
    </cfRule>
    <cfRule type="cellIs" priority="167" operator="equal">
      <formula>"◄"</formula>
    </cfRule>
    <cfRule type="cellIs" dxfId="46" priority="166" operator="equal">
      <formula>"•"</formula>
    </cfRule>
    <cfRule type="cellIs" dxfId="45" priority="165" operator="equal">
      <formula>"◄"</formula>
    </cfRule>
  </conditionalFormatting>
  <conditionalFormatting sqref="N215">
    <cfRule type="cellIs" dxfId="44" priority="164" operator="equal">
      <formula>"►"</formula>
    </cfRule>
    <cfRule type="cellIs" dxfId="43" priority="161" operator="equal">
      <formula>"◄"</formula>
    </cfRule>
    <cfRule type="cellIs" dxfId="42" priority="162" operator="equal">
      <formula>"•"</formula>
    </cfRule>
    <cfRule type="cellIs" priority="163" operator="equal">
      <formula>"◄"</formula>
    </cfRule>
  </conditionalFormatting>
  <conditionalFormatting sqref="N217">
    <cfRule type="cellIs" dxfId="41" priority="158" operator="equal">
      <formula>"•"</formula>
    </cfRule>
    <cfRule type="cellIs" priority="159" operator="equal">
      <formula>"◄"</formula>
    </cfRule>
    <cfRule type="cellIs" dxfId="40" priority="160" operator="equal">
      <formula>"►"</formula>
    </cfRule>
    <cfRule type="cellIs" dxfId="39" priority="157" operator="equal">
      <formula>"◄"</formula>
    </cfRule>
  </conditionalFormatting>
  <conditionalFormatting sqref="N219">
    <cfRule type="cellIs" priority="155" operator="equal">
      <formula>"◄"</formula>
    </cfRule>
    <cfRule type="cellIs" dxfId="38" priority="153" operator="equal">
      <formula>"◄"</formula>
    </cfRule>
    <cfRule type="cellIs" dxfId="37" priority="154" operator="equal">
      <formula>"•"</formula>
    </cfRule>
    <cfRule type="cellIs" dxfId="36" priority="156" operator="equal">
      <formula>"►"</formula>
    </cfRule>
  </conditionalFormatting>
  <conditionalFormatting sqref="N221">
    <cfRule type="cellIs" dxfId="35" priority="133" operator="equal">
      <formula>"◄"</formula>
    </cfRule>
    <cfRule type="cellIs" dxfId="34" priority="134" operator="equal">
      <formula>"•"</formula>
    </cfRule>
    <cfRule type="cellIs" dxfId="33" priority="136" operator="equal">
      <formula>"►"</formula>
    </cfRule>
    <cfRule type="cellIs" priority="135" operator="equal">
      <formula>"◄"</formula>
    </cfRule>
  </conditionalFormatting>
  <conditionalFormatting sqref="N223">
    <cfRule type="cellIs" dxfId="32" priority="129" operator="equal">
      <formula>"◄"</formula>
    </cfRule>
    <cfRule type="cellIs" dxfId="31" priority="130" operator="equal">
      <formula>"•"</formula>
    </cfRule>
    <cfRule type="cellIs" priority="131" operator="equal">
      <formula>"◄"</formula>
    </cfRule>
    <cfRule type="cellIs" dxfId="30" priority="132" operator="equal">
      <formula>"►"</formula>
    </cfRule>
  </conditionalFormatting>
  <conditionalFormatting sqref="N225">
    <cfRule type="cellIs" dxfId="29" priority="128" operator="equal">
      <formula>"►"</formula>
    </cfRule>
    <cfRule type="cellIs" priority="127" operator="equal">
      <formula>"◄"</formula>
    </cfRule>
    <cfRule type="cellIs" dxfId="28" priority="126" operator="equal">
      <formula>"•"</formula>
    </cfRule>
    <cfRule type="cellIs" dxfId="27" priority="125" operator="equal">
      <formula>"◄"</formula>
    </cfRule>
  </conditionalFormatting>
  <conditionalFormatting sqref="N227">
    <cfRule type="cellIs" priority="123" operator="equal">
      <formula>"◄"</formula>
    </cfRule>
    <cfRule type="cellIs" dxfId="26" priority="122" operator="equal">
      <formula>"•"</formula>
    </cfRule>
    <cfRule type="cellIs" dxfId="25" priority="121" operator="equal">
      <formula>"◄"</formula>
    </cfRule>
    <cfRule type="cellIs" dxfId="24" priority="124" operator="equal">
      <formula>"►"</formula>
    </cfRule>
  </conditionalFormatting>
  <conditionalFormatting sqref="N229:N231">
    <cfRule type="cellIs" dxfId="23" priority="54" operator="equal">
      <formula>"•"</formula>
    </cfRule>
    <cfRule type="cellIs" dxfId="22" priority="53" operator="equal">
      <formula>"◄"</formula>
    </cfRule>
    <cfRule type="cellIs" dxfId="21" priority="56" operator="equal">
      <formula>"►"</formula>
    </cfRule>
    <cfRule type="cellIs" priority="55" operator="equal">
      <formula>"◄"</formula>
    </cfRule>
  </conditionalFormatting>
  <conditionalFormatting sqref="N233">
    <cfRule type="cellIs" dxfId="20" priority="49" operator="equal">
      <formula>"◄"</formula>
    </cfRule>
    <cfRule type="cellIs" dxfId="19" priority="52" operator="equal">
      <formula>"►"</formula>
    </cfRule>
    <cfRule type="cellIs" priority="51" operator="equal">
      <formula>"◄"</formula>
    </cfRule>
    <cfRule type="cellIs" dxfId="18" priority="50" operator="equal">
      <formula>"•"</formula>
    </cfRule>
  </conditionalFormatting>
  <conditionalFormatting sqref="N235">
    <cfRule type="cellIs" dxfId="17" priority="48" operator="equal">
      <formula>"►"</formula>
    </cfRule>
    <cfRule type="cellIs" dxfId="16" priority="46" operator="equal">
      <formula>"•"</formula>
    </cfRule>
    <cfRule type="cellIs" dxfId="15" priority="45" operator="equal">
      <formula>"◄"</formula>
    </cfRule>
    <cfRule type="cellIs" priority="47" operator="equal">
      <formula>"◄"</formula>
    </cfRule>
  </conditionalFormatting>
  <conditionalFormatting sqref="N237 N239">
    <cfRule type="cellIs" priority="43" operator="equal">
      <formula>"◄"</formula>
    </cfRule>
    <cfRule type="cellIs" dxfId="14" priority="44" operator="equal">
      <formula>"►"</formula>
    </cfRule>
    <cfRule type="cellIs" dxfId="13" priority="41" operator="equal">
      <formula>"◄"</formula>
    </cfRule>
    <cfRule type="cellIs" dxfId="12" priority="42" operator="equal">
      <formula>"•"</formula>
    </cfRule>
  </conditionalFormatting>
  <conditionalFormatting sqref="N241">
    <cfRule type="cellIs" priority="23" operator="equal">
      <formula>"◄"</formula>
    </cfRule>
    <cfRule type="cellIs" dxfId="11" priority="22" operator="equal">
      <formula>"•"</formula>
    </cfRule>
    <cfRule type="cellIs" dxfId="10" priority="21" operator="equal">
      <formula>"◄"</formula>
    </cfRule>
    <cfRule type="cellIs" dxfId="9" priority="24" operator="equal">
      <formula>"►"</formula>
    </cfRule>
  </conditionalFormatting>
  <conditionalFormatting sqref="N243">
    <cfRule type="cellIs" dxfId="8" priority="32" operator="equal">
      <formula>"►"</formula>
    </cfRule>
    <cfRule type="cellIs" priority="31" operator="equal">
      <formula>"◄"</formula>
    </cfRule>
    <cfRule type="cellIs" dxfId="7" priority="29" operator="equal">
      <formula>"◄"</formula>
    </cfRule>
    <cfRule type="cellIs" dxfId="6" priority="30" operator="equal">
      <formula>"•"</formula>
    </cfRule>
  </conditionalFormatting>
  <conditionalFormatting sqref="N245 N247">
    <cfRule type="cellIs" dxfId="5" priority="20" operator="equal">
      <formula>"►"</formula>
    </cfRule>
    <cfRule type="cellIs" dxfId="4" priority="18" operator="equal">
      <formula>"•"</formula>
    </cfRule>
    <cfRule type="cellIs" dxfId="3" priority="17" operator="equal">
      <formula>"◄"</formula>
    </cfRule>
    <cfRule type="cellIs" priority="19" operator="equal">
      <formula>"◄"</formula>
    </cfRule>
  </conditionalFormatting>
  <conditionalFormatting sqref="N249">
    <cfRule type="cellIs" dxfId="2" priority="14" operator="equal">
      <formula>"•"</formula>
    </cfRule>
    <cfRule type="cellIs" priority="15" operator="equal">
      <formula>"◄"</formula>
    </cfRule>
    <cfRule type="cellIs" dxfId="1" priority="16" operator="equal">
      <formula>"►"</formula>
    </cfRule>
    <cfRule type="cellIs" dxfId="0" priority="13" operator="equal">
      <formula>"◄"</formula>
    </cfRule>
  </conditionalFormatting>
  <hyperlinks>
    <hyperlink ref="D7" r:id="rId1" display="https://timbres-be-album.jouwweb.be/?_gl=1*17eauxj*_ga*MTI1MzczMTI5Mi4xNzE3ODM4NjUy*_ga_E6PZPGE4QM*MTcxNzg4MTIwNy4zLjEuMTcxNzg4MTI2MC43LjAuMA.." xr:uid="{38832222-A5C2-41E7-B543-8FB1E9E746D9}"/>
  </hyperlinks>
  <printOptions horizontalCentered="1"/>
  <pageMargins left="0" right="0" top="0.19685039370078741" bottom="0" header="0" footer="0"/>
  <pageSetup paperSize="9" scale="86" orientation="landscape" horizontalDpi="4294967293" verticalDpi="4294967293" r:id="rId2"/>
  <headerFooter>
    <oddHeader>&amp;C&amp;P / &amp;N&amp;R&amp;G</oddHeader>
    <oddFooter>&amp;R
&amp;G</oddFooter>
  </headerFooter>
  <rowBreaks count="7" manualBreakCount="7">
    <brk id="32" max="13" man="1"/>
    <brk id="64" max="13" man="1"/>
    <brk id="96" max="13" man="1"/>
    <brk id="130" max="13" man="1"/>
    <brk id="164" max="13" man="1"/>
    <brk id="196" max="13" man="1"/>
    <brk id="228" max="13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(4897-5274)</vt:lpstr>
      <vt:lpstr>'inv. Philanews A4 (4897-5274)'!Afdrukbereik</vt:lpstr>
      <vt:lpstr>'inv. Philanews A4 (4897-5274)'!Afdruktitels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2025-06-17T17:26:55Z</cp:lastPrinted>
  <dcterms:created xsi:type="dcterms:W3CDTF">2015-03-29T11:40:34Z</dcterms:created>
  <dcterms:modified xsi:type="dcterms:W3CDTF">2025-06-17T17:27:12Z</dcterms:modified>
</cp:coreProperties>
</file>